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https://aqmdgov.sharepoint.com/sites/AB617-CERPTeam/Shared Documents/CERP Team/AB 617 Communities/_Implementation Tracking Sheets/Public Facing Sheet/"/>
    </mc:Choice>
  </mc:AlternateContent>
  <xr:revisionPtr revIDLastSave="0" documentId="8_{5CDF2DAF-26C9-4289-B8BA-A87C6F5586A3}" xr6:coauthVersionLast="47" xr6:coauthVersionMax="47" xr10:uidLastSave="{00000000-0000-0000-0000-000000000000}"/>
  <bookViews>
    <workbookView xWindow="-110" yWindow="-110" windowWidth="25180" windowHeight="16260" tabRatio="586" firstSheet="1" activeTab="1" xr2:uid="{0DD3047A-E486-473A-A04A-5BBB1AA3B119}"/>
  </bookViews>
  <sheets>
    <sheet name="Readme" sheetId="16" r:id="rId1"/>
    <sheet name="Main" sheetId="1" r:id="rId2"/>
    <sheet name="Sheet1" sheetId="19" r:id="rId3"/>
  </sheets>
  <definedNames>
    <definedName name="_xlnm._FilterDatabase" localSheetId="1" hidden="1">Main!$N$1:$AD$295</definedName>
    <definedName name="_xlnm.Print_Area" localSheetId="1">Table3[#All]</definedName>
    <definedName name="_xlnm.Print_Titles" localSheetId="1">Main!$1:$1</definedName>
  </definedNames>
  <calcPr calcId="191028"/>
  <pivotCaches>
    <pivotCache cacheId="1"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xlnp="http://schemas.microsoft.com/office/spreadsheetml/2019/extlinksprops" uri="{FCE6A71B-6B00-49CD-AB44-F6B1AE7CDE65}">
      <xxlnp:externalLinksPr autoRefresh="1"/>
    </ext>
  </extLst>
</workbook>
</file>

<file path=xl/calcChain.xml><?xml version="1.0" encoding="utf-8"?>
<calcChain xmlns="http://schemas.openxmlformats.org/spreadsheetml/2006/main">
  <c r="C8" i="19" l="1"/>
  <c r="C4" i="19"/>
  <c r="A5" i="16"/>
  <c r="A6" i="16"/>
  <c r="H6" i="19"/>
  <c r="H5" i="19"/>
  <c r="H4" i="19"/>
  <c r="C11" i="19"/>
  <c r="C10" i="19"/>
  <c r="C9" i="19"/>
  <c r="C7" i="19"/>
  <c r="C6" i="19"/>
  <c r="C5" i="19"/>
  <c r="A8" i="16" l="1"/>
  <c r="K40" i="1" l="1"/>
  <c r="K241" i="1"/>
  <c r="K297" i="1" l="1"/>
  <c r="K283" i="1"/>
  <c r="K269" i="1"/>
  <c r="K259" i="1"/>
  <c r="K245" i="1"/>
  <c r="K226" i="1"/>
  <c r="K214" i="1"/>
  <c r="K200" i="1"/>
  <c r="K198" i="1"/>
  <c r="K191" i="1"/>
  <c r="K190" i="1"/>
  <c r="K185" i="1"/>
  <c r="K177" i="1"/>
  <c r="K169" i="1"/>
  <c r="K164" i="1"/>
  <c r="K162" i="1"/>
  <c r="K161" i="1"/>
  <c r="K155" i="1"/>
  <c r="K147" i="1"/>
  <c r="K146" i="1"/>
  <c r="K145" i="1"/>
  <c r="K143" i="1"/>
  <c r="K135" i="1"/>
  <c r="K132" i="1"/>
  <c r="K128" i="1"/>
  <c r="K103" i="1"/>
  <c r="K77" i="1"/>
  <c r="K47" i="1"/>
  <c r="K45" i="1"/>
  <c r="K41" i="1"/>
  <c r="K37" i="1"/>
  <c r="K13" i="1"/>
  <c r="K12" i="1"/>
  <c r="K11" i="1"/>
  <c r="K75" i="1" l="1"/>
  <c r="K287" i="1" l="1"/>
  <c r="K252" i="1"/>
  <c r="K240" i="1"/>
  <c r="K180" i="1"/>
  <c r="K171" i="1"/>
  <c r="K153" i="1"/>
  <c r="K152" i="1"/>
  <c r="K149" i="1"/>
  <c r="K33" i="1"/>
  <c r="K32" i="1"/>
  <c r="K31" i="1"/>
  <c r="K30" i="1"/>
  <c r="K3" i="1"/>
  <c r="K296" i="1"/>
  <c r="K292" i="1"/>
  <c r="K291" i="1"/>
  <c r="K282" i="1"/>
  <c r="K281" i="1"/>
  <c r="K275" i="1"/>
  <c r="K268" i="1"/>
  <c r="K265" i="1"/>
  <c r="K262" i="1"/>
  <c r="K261" i="1"/>
  <c r="K258" i="1"/>
  <c r="K256" i="1"/>
  <c r="K255" i="1"/>
  <c r="K254" i="1"/>
  <c r="K253" i="1"/>
  <c r="K246" i="1"/>
  <c r="K239" i="1"/>
  <c r="K228" i="1"/>
  <c r="K225" i="1"/>
  <c r="K220" i="1"/>
  <c r="K218" i="1"/>
  <c r="K216" i="1"/>
  <c r="K206" i="1"/>
  <c r="K205" i="1"/>
  <c r="K203" i="1"/>
  <c r="K193" i="1"/>
  <c r="K186" i="1"/>
  <c r="K184" i="1"/>
  <c r="K183" i="1"/>
  <c r="K179" i="1"/>
  <c r="K176" i="1"/>
  <c r="K170" i="1"/>
  <c r="K148" i="1"/>
  <c r="K101" i="1"/>
  <c r="K95" i="1"/>
  <c r="K89" i="1"/>
  <c r="K83" i="1"/>
  <c r="K78" i="1"/>
  <c r="K64" i="1"/>
  <c r="K60" i="1"/>
  <c r="K57" i="1"/>
  <c r="K56" i="1"/>
  <c r="K39" i="1"/>
  <c r="K10" i="1"/>
  <c r="K2" i="1"/>
  <c r="K91" i="1"/>
  <c r="K92" i="1"/>
  <c r="K93" i="1"/>
  <c r="K98" i="1"/>
  <c r="K99" i="1"/>
  <c r="K100" i="1"/>
  <c r="K104" i="1"/>
  <c r="K106" i="1"/>
  <c r="K107" i="1"/>
  <c r="K109" i="1"/>
  <c r="K113" i="1"/>
  <c r="K114" i="1"/>
  <c r="K116" i="1"/>
  <c r="K117" i="1"/>
  <c r="K119" i="1"/>
  <c r="K129" i="1"/>
  <c r="K130" i="1"/>
  <c r="K131" i="1"/>
  <c r="K136" i="1"/>
  <c r="K144" i="1"/>
  <c r="K178" i="1"/>
  <c r="K194" i="1"/>
  <c r="K207" i="1"/>
  <c r="K210" i="1"/>
  <c r="K212" i="1"/>
  <c r="K219" i="1"/>
  <c r="K221" i="1"/>
  <c r="K222" i="1"/>
  <c r="K223" i="1"/>
  <c r="K224" i="1"/>
  <c r="K229" i="1"/>
  <c r="K230" i="1"/>
  <c r="K236" i="1"/>
  <c r="K237" i="1"/>
  <c r="K238" i="1"/>
  <c r="K242" i="1"/>
  <c r="K243" i="1"/>
  <c r="K247" i="1"/>
  <c r="K248" i="1"/>
  <c r="K249" i="1"/>
  <c r="K260" i="1"/>
  <c r="K263" i="1"/>
  <c r="K266" i="1"/>
  <c r="K267" i="1"/>
  <c r="K271" i="1"/>
  <c r="K272" i="1"/>
  <c r="K274" i="1"/>
  <c r="K278" i="1"/>
  <c r="K279" i="1"/>
  <c r="K280" i="1"/>
  <c r="K284" i="1"/>
  <c r="K286" i="1"/>
  <c r="K288" i="1"/>
  <c r="K293" i="1"/>
  <c r="K294" i="1"/>
  <c r="K298" i="1"/>
  <c r="K87" i="1"/>
  <c r="K88" i="1"/>
  <c r="K81" i="1"/>
  <c r="K76" i="1"/>
  <c r="K54" i="1"/>
  <c r="K49" i="1"/>
  <c r="K50" i="1"/>
  <c r="K51" i="1"/>
  <c r="K44" i="1"/>
  <c r="K26" i="1"/>
  <c r="K27" i="1"/>
  <c r="K23" i="1"/>
  <c r="K21" i="1"/>
  <c r="K14" i="1"/>
  <c r="K15" i="1"/>
  <c r="K16" i="1"/>
  <c r="K17" i="1"/>
  <c r="K18" i="1"/>
  <c r="K9" i="1"/>
  <c r="K4" i="1"/>
  <c r="K5" i="1"/>
  <c r="K295" i="1"/>
  <c r="K290" i="1"/>
  <c r="K289" i="1"/>
  <c r="K285" i="1"/>
  <c r="K277" i="1"/>
  <c r="K264" i="1"/>
  <c r="K244" i="1"/>
  <c r="K235" i="1"/>
  <c r="K227" i="1"/>
  <c r="K217" i="1"/>
  <c r="K211" i="1"/>
  <c r="K199" i="1"/>
  <c r="K192" i="1"/>
  <c r="K175" i="1"/>
  <c r="K174" i="1"/>
  <c r="K166" i="1"/>
  <c r="K165" i="1"/>
  <c r="K160" i="1"/>
  <c r="K159" i="1"/>
  <c r="K158" i="1"/>
  <c r="K157" i="1"/>
  <c r="K156" i="1"/>
  <c r="K142" i="1"/>
  <c r="K141" i="1"/>
  <c r="K140" i="1"/>
  <c r="K139" i="1"/>
  <c r="K138" i="1"/>
  <c r="K111" i="1"/>
  <c r="K110" i="1"/>
  <c r="K94" i="1"/>
  <c r="K90" i="1"/>
  <c r="K86" i="1"/>
  <c r="K85" i="1"/>
  <c r="K84" i="1"/>
  <c r="K80" i="1"/>
  <c r="K69" i="1"/>
  <c r="K63" i="1"/>
  <c r="K61" i="1"/>
  <c r="K55" i="1"/>
  <c r="K52" i="1"/>
  <c r="K46" i="1"/>
  <c r="K42" i="1"/>
  <c r="K34" i="1"/>
  <c r="K28" i="1"/>
  <c r="K25" i="1"/>
  <c r="K19" i="1"/>
  <c r="K276" i="1" l="1"/>
  <c r="K181" i="1"/>
  <c r="K72" i="1"/>
  <c r="K213" i="1" l="1"/>
  <c r="K209" i="1"/>
  <c r="K208" i="1"/>
  <c r="K204" i="1"/>
  <c r="K202" i="1"/>
  <c r="K197" i="1"/>
  <c r="K187" i="1"/>
  <c r="K173" i="1"/>
  <c r="K134" i="1"/>
  <c r="K127" i="1"/>
  <c r="K118" i="1"/>
  <c r="K105" i="1"/>
  <c r="K96" i="1"/>
  <c r="K43" i="1"/>
  <c r="K24" i="1"/>
  <c r="K22" i="1"/>
  <c r="K20" i="1"/>
  <c r="K8" i="1"/>
  <c r="K29" i="1" l="1"/>
  <c r="K79" i="1"/>
  <c r="K123" i="1"/>
  <c r="A7" i="16" l="1"/>
  <c r="K270" i="1" l="1"/>
  <c r="K273" i="1"/>
  <c r="K251" i="1"/>
  <c r="K188" i="1"/>
  <c r="K189" i="1"/>
  <c r="K137" i="1"/>
  <c r="K154" i="1"/>
  <c r="K124" i="1"/>
  <c r="K125" i="1"/>
  <c r="K120" i="1"/>
  <c r="K121" i="1"/>
  <c r="K122" i="1"/>
  <c r="K112" i="1"/>
  <c r="K102" i="1"/>
  <c r="K82" i="1"/>
  <c r="K74" i="1"/>
  <c r="K73" i="1"/>
  <c r="K65" i="1"/>
  <c r="K66" i="1"/>
  <c r="K67" i="1"/>
  <c r="K68" i="1"/>
  <c r="K62" i="1"/>
  <c r="K59" i="1"/>
  <c r="K58" i="1"/>
  <c r="K48" i="1"/>
</calcChain>
</file>

<file path=xl/sharedStrings.xml><?xml version="1.0" encoding="utf-8"?>
<sst xmlns="http://schemas.openxmlformats.org/spreadsheetml/2006/main" count="3101" uniqueCount="1192">
  <si>
    <t>Column Title Name/Number</t>
  </si>
  <si>
    <t>Description</t>
  </si>
  <si>
    <t>Community</t>
  </si>
  <si>
    <t>Name of the AB 617-Designated Community's CERP.</t>
  </si>
  <si>
    <t>CERP Ojective Location</t>
  </si>
  <si>
    <r>
      <t xml:space="preserve">Location of the objective in the CERP, using the following format "CERP-Chapter #-Table and/or Action #". Year 1 CERPs (WCWLB, SBM, and ELABHWC) do not have objectives that are in labeled "Tables". Year 2 (ECV and SELA) and Year 3 (SLA) have objectives listed in Tables.  
</t>
    </r>
    <r>
      <rPr>
        <i/>
        <sz val="11"/>
        <color rgb="FF000000"/>
        <rFont val="Calibri"/>
        <family val="2"/>
      </rPr>
      <t xml:space="preserve">For example, WCWLB-5b-01, can be found in the WCWLB CERP, Chapter 5b, Action #1. An additional example, ECV-5a-03A, can be found in the ECV CERP, Chapter 5a, Table 3, Action A.  </t>
    </r>
  </si>
  <si>
    <t>CERP Ojective Title</t>
  </si>
  <si>
    <t>General description of the CERP objective.</t>
  </si>
  <si>
    <t>Name of the CERP objective and what the objective is trying to achieve.</t>
  </si>
  <si>
    <t>The CERP commitment required to be completed. Some objectives have been combined to help streamline the implementation.</t>
  </si>
  <si>
    <t>The agency leading the action.</t>
  </si>
  <si>
    <t>An estimated percent of the CERP objective that is completed.</t>
  </si>
  <si>
    <t>Status</t>
  </si>
  <si>
    <t>Based on "Percent Completed" this column will populate with "Not Started", "Initiated", or "Completed"</t>
  </si>
  <si>
    <t>Qualitative Status Updates</t>
  </si>
  <si>
    <t>Description of the steps that have been taken to date to complete the objective.</t>
  </si>
  <si>
    <t>Incentive Dollars Allocated</t>
  </si>
  <si>
    <t>If applicable, indicates the amount of incentive dollars allocated for this objective in millions of dollars.</t>
  </si>
  <si>
    <t>Incentive Dollars Spent</t>
  </si>
  <si>
    <t>If applicable, indicates the amount of incentive dollars spent for this objective in millions of dollars.</t>
  </si>
  <si>
    <t>Emission Reductions Achieved</t>
  </si>
  <si>
    <t xml:space="preserve">If applicable, indicates the emission reductions achieved for this action in ton(s) per year. </t>
  </si>
  <si>
    <r>
      <t xml:space="preserve">CERP Objective Location 
</t>
    </r>
    <r>
      <rPr>
        <i/>
        <sz val="12"/>
        <color rgb="FFFFFFFF"/>
        <rFont val="Calibri"/>
        <family val="2"/>
      </rPr>
      <t>(CERP-Chapter #-Objective and/or Table #)</t>
    </r>
  </si>
  <si>
    <t>CERP Objective Title</t>
  </si>
  <si>
    <t>CERP Objective Name</t>
  </si>
  <si>
    <t>Commitment/Objective</t>
  </si>
  <si>
    <t>Lead Agency</t>
  </si>
  <si>
    <t>Percent Completed</t>
  </si>
  <si>
    <r>
      <rPr>
        <b/>
        <sz val="12"/>
        <color rgb="FFFFFFFF"/>
        <rFont val="Calibri"/>
        <family val="2"/>
      </rPr>
      <t xml:space="preserve">Status
</t>
    </r>
    <r>
      <rPr>
        <i/>
        <sz val="12"/>
        <color rgb="FFFFFFFF"/>
        <rFont val="Calibri"/>
        <family val="2"/>
      </rPr>
      <t>(Completed, Ongoing, Not Started)</t>
    </r>
  </si>
  <si>
    <r>
      <t xml:space="preserve">Qualitative Status Updates
</t>
    </r>
    <r>
      <rPr>
        <i/>
        <sz val="12"/>
        <color rgb="FFFFFFFF"/>
        <rFont val="Calibri"/>
        <family val="2"/>
      </rPr>
      <t>Describe steps taken. If implementation is overdue, provide a reason for delay and a new timeframe or alternate strategy to complete</t>
    </r>
  </si>
  <si>
    <r>
      <t xml:space="preserve">If Applicable, Incentive Dollars Allocated
</t>
    </r>
    <r>
      <rPr>
        <i/>
        <sz val="12"/>
        <color theme="0"/>
        <rFont val="Calibri"/>
        <family val="2"/>
      </rPr>
      <t>(in $ million)</t>
    </r>
  </si>
  <si>
    <r>
      <t xml:space="preserve">If Applicable, Incentive Dollars Spent 
</t>
    </r>
    <r>
      <rPr>
        <i/>
        <sz val="12"/>
        <color rgb="FFFFFFFF"/>
        <rFont val="Calibri"/>
        <family val="2"/>
      </rPr>
      <t>(in $ million)</t>
    </r>
  </si>
  <si>
    <r>
      <t xml:space="preserve">If Applicable, Emission Reductions Achieved and Quantifiable
</t>
    </r>
    <r>
      <rPr>
        <i/>
        <sz val="12"/>
        <color rgb="FFFFFFFF"/>
        <rFont val="Calibri"/>
        <family val="2"/>
      </rPr>
      <t>(in ton(s) per year and if available, lifetime emission reductions)</t>
    </r>
  </si>
  <si>
    <t>Index</t>
  </si>
  <si>
    <t>SBM</t>
  </si>
  <si>
    <t>SBM-5b-01</t>
  </si>
  <si>
    <t>Truck Idling Sweeps</t>
  </si>
  <si>
    <t>Reduce Emissions from Illegal Heavy-Duty Truck Idling in the 
Community</t>
  </si>
  <si>
    <t xml:space="preserve">Work with CARB’s enforcement team (and CHP) to coordinate, at a minimum, quarterly idling sweeps and focused inspections for a period of one year with quarterly updates to the CSC, based on findings from idling sweeps and CSC input, CARB will adjust enforcement in the community to address the identified concerns and update the CSC
</t>
  </si>
  <si>
    <t>South Coast AQMD &amp; CARB</t>
  </si>
  <si>
    <t>Ongoing</t>
  </si>
  <si>
    <t>South Coast AQMD conducted the following Quarterly Sweeps:
15 Sweeps in SBM:
- September 26, 2019 – 24 trucks, 0 Clean Idle stickers, 2 NOVs
- November 10, 2019 – 11  trucks, 7 Clean Idle stickers, 0 NOVs
- March 31,2020 – 8 trucks, 2 Clean Idle stickers, 0 NOVs
- June 4, 2020 – 18 trucks, 16 Clean Idle stickers, 0 NOVs
- December 3, 2020 - 11 trucks, 10 Clean Idle stickers, 0 NOVs
- December 4, 2020- 5 trucks 4 Clean Idle stickers, 0 NOVs
- March 24,2021 - 6 trucks, 5 Clean Idle stickers, 0 NOVs
- June 16,2021 - 11 trucks, 10 Clean Idle stickers, 0 NOVs
- October 14, 2021 - 8 trucks, 7 Clean Idle stickers, 0 NOVs
- March 1, 2022 - 8 trucks, 7 Clean Idle stickers, 0 NOVs
- April 14, 2022 - 10 trucks, 10 Clean Idle stickers, 0 NOVs
- June 30, 2022 - 13 trucks, 10 Clean Idle stickers, 0 NOVs
- November 16, 2022- 10 trucks, 9 Clean Idle stickers, 0 NOVs
- March 2, 2023- 5 trucks, 4 Clean Idle stickers, 0 NOVs
- June 27, 2023- 3 trucks, 3 Clean Idle stickers, 0 NOVs
CARB has performed 58 Idling inspections resulting in 0 violations.
South Coast AQMD and the California Air Resources Board (CARB) provided truck idling updates during the August Q3 2020 and the February Q1 2022 Community Steering Committee (CSC) Meetings. South Coast AQMD will continue pursuing these efforts.</t>
  </si>
  <si>
    <t>N/A</t>
  </si>
  <si>
    <t>Truck Reporting</t>
  </si>
  <si>
    <t>Engage in two outreach events within the span of implementation of this CERP to inform community members how to report idling trucks and update the CSC</t>
  </si>
  <si>
    <t>South Coast AQMD</t>
  </si>
  <si>
    <t>Completed</t>
  </si>
  <si>
    <t>South Coast AQMD participated in the following events to provide information on how to report truck idling:
May 13, 2021 - San Bernardino Mayor's Truckers Summit
and the following CARB Virtual One-Stop Events:
 January 20, 2022
October 7, 2021
January 25, 2021
South Coast AQMD will continue to provide additional information, if available.</t>
  </si>
  <si>
    <t>SBM-5b-02</t>
  </si>
  <si>
    <t>Truck Routes</t>
  </si>
  <si>
    <t>Reduce Emissions from Heavy-Duty Trucks Transiting the Community</t>
  </si>
  <si>
    <t>Begin working with the City or the County to identify opportunities to develop enforceable truck routes and establish designated truck parking areas</t>
  </si>
  <si>
    <t>Multiple meetings held. City of San Bernardino completed a truck route study in November 2022: https://futuresb2050.com/wp-content/uploads/2022/11/COSB_TruckRouteStudy_DRAFT-202211.pdf. Through California Environmental Quality Act (CEQA), South Coast AQMD, as the commenting agency, provided comments for City and County lead agency projects to minimize truck traffic near sensitive receptors. 
In 2022, CARB deployed a stationary (i.e., an unattended platform at a stationary location) Portable Emissions Acquisition System (PEAQS) device in San Bernardino County, screening 326,000 heavy-duty vehicles and sending 749 non-compliance letters. PEAQS is an emission screening system that obtains a real-time snapshot of each truck’s exhaust emissions including black carbon, carbon dioxide, and oxides of nitrogen as it passes through the device’s detection area. PEAQS includes an Automated License Plate Reader camera to help pair the exhaust emissions reading with a specific vehicle.</t>
  </si>
  <si>
    <t>Truck Operator Outreach</t>
  </si>
  <si>
    <t>Begin collaborating with local businesses, agencies, and organizations to conduct outreach to truck operators in community to provide information about community ordinances, restricted truck routes, and trucking regulations</t>
  </si>
  <si>
    <t xml:space="preserve">South Coast AQMD shared truck restrictions map for City of San Bernardino during Automated License Plate Reader (ALPR) Systems Update at the August 2020 Q3 CSC Meeting. </t>
  </si>
  <si>
    <t>Truck Incentive Funding</t>
  </si>
  <si>
    <t>Continue to identify additional incentive funding opportunities to accelerate adoption of cleaner equipment and trucks</t>
  </si>
  <si>
    <t>•	2021: Through a participatory budgeting process, community allocated $7M from Year 3 CAP funds for zero emission (ZE) trucks, equipment, and infrastructure. 
•	December 2021: First working group meeting - initial community input/feedback, discussions on costs and incentive challenges, development of a truck project plan and loaner concept.
•	January 2022: Second working group meeting - community discussion and feedback; continued development of truck project plan. 
•	March 2022: Third working group meeting – discussed elements of draft Truck Project Plan.
•	April 2022: Submitted draft Truck Project Plan for CARB review.
•	February 2023: Fourth working group meeting - discussed amendments and updates to the Project Plan, incorporating changes by CARB. 
•	March 2023: Submitted amended AB 617 Clean Technology Truck Loaner Program Project Plan to CARB for approval.
•	March 17, 2023: AB 617 Clean Technology Truck Loaner Program Project Plan (2022-21CIP-SC) approved by CARB.
•	May 2023: Presented project plan updates and next steps
•	June 2023: Fifth working group meeting – discussed and invited community and vendor feedback for Request for Proposal (RFP) and Program Announcement (PA).
•	August 2023: Technology Committee to seek approval to move forward with RFP P2024-01 for the AB 617 Clean Technology Truck Loaner Program. If approved, the item will be presented at September 2023's South Coast AQMD Governing Board meeting to open solicitation to accept bidder applications</t>
  </si>
  <si>
    <t>$7M (CAP Funds)</t>
  </si>
  <si>
    <t>TBD</t>
  </si>
  <si>
    <t>Regulatory Updates</t>
  </si>
  <si>
    <t>Provide quarterly or semiannual updates on incentive outreach events and CARB’s and South Coast AQMD’s rule development for truck regulations, and seek community input on progress for truck regulations and focused enforcement</t>
  </si>
  <si>
    <t>South Coast AQMD conducted four Truck Incentive Workshops, three in 2022 and one in February 2023.  South Coast AQMD also provided a presentation on Carl Moyer and Lawn and Garden incentives in Q1 2023 CSC Meeting. South Coast AQMD will continue to provide any additional incentive outreach events, truck regulations and focused enforcement, if available. Updates for the Truck Incentive Workshops were provided at the August 2021 Q3, February 2022 Q1, and May 2023 Q2 CSC Meeting. CARB presented on their truck regulations August 2023 Q3 CSC Meeting. South Coast AQMD presented on Indirect Source Rule (ISR) (e.g., rail, warehouses) May 2023 Q2, August 2022 Q3, November 2021 Q4, May 2021 Q2, May 2020 Q2, and January Q1 2020 CSC Meetings.
South Coast AQMD will continue to provide additional information, if available.
CARB is implementing early reporting for manufacturers and is gearing up for the first required manufacturer sales reporting in 2023 by developing and testing manufacturer reporting methods. CARB has processed the fleet operational data collected from the Large Entity Reporting and used it to help develop the Advanced Clean Fleets rulemaking. CARB is currently working with sister agencies to share an anonymized and aggregated data set for zero-emissions fueling infrastructure planning purposes. 
https://ww2.arb.ca.gov/our-work/programs/advanced-clean-trucks/act-meetings-workshops</t>
  </si>
  <si>
    <t>Truck Incentive Outreach</t>
  </si>
  <si>
    <t>Organize one incentive outreach event (e.g., incentive fair, workshop) per year during the implementation period of this CERP, to be evaluated thereafter with community input, and provide update to CSC</t>
  </si>
  <si>
    <t xml:space="preserve">•	December 2021, January 2022, and March 2022, South Coast AQMD held AB 617 Truck Incentives Project Plan (2022-21CIP-SC) Workshop, including participants from SBM 
•	April 2022, South Coast AQMD submitted draft AB 617 Clean Technology Truck Loaner Program project plan to CARB for approval
•	February 2023: Fourth working group meeting - discussed amendments and updates to the Project Plan, incorporating changes by CARB. 
•	March 2023: Submitted amended AB 617 Clean Technology Truck Loaner Program Project Plan to CARB for approval.
•	March 17, 2023: AB 617 Clean Technology Truck Loaner Program Project Plan (2022-21CIP-SC) approved by CARB.
•	May 2023: Presented project plan updates and next steps
•	June 2023: Fifth working group meeting – discussed and invited community and vendor feedback for Request for Proposal (RFP) and Program Announcement (PA)
•	Q1 2023 - South Coast AQMD developed brochures and presented at SBM CSC Meeting on Carl Moyer Program and sent out eblasts to truck operators located and held Carl Moyer outreach event at San Bernardino Valley College 
South Coast AQMD will continue to share additional incentive opportunities, if available. </t>
  </si>
  <si>
    <t>Trucking Facility Rules</t>
  </si>
  <si>
    <t>Continue to develop Facility Based Mobile Source Measures - Indirect Source Rules (see Warehouses and Railyards)</t>
  </si>
  <si>
    <t>Rule 2305 - Warehouse Indirect Source Rule (ISR) was adopted by South Coast AQMD Board in May 2021. Proposed Rule 2306 - New Rail Yard ISR draft rule language was released in January 2023.  South Coast AQMD provided updates to the CSC on concepts included in PR 2306 at the November 2021 Q4, August 2022 Q3, and the May 2023 Q2 CSC Meetings. South Coast AQMD is continuing discussions with railroads and community stakeholders to develop Facility Based Measures for existing rail yards.</t>
  </si>
  <si>
    <t>Truck Complaint Training</t>
  </si>
  <si>
    <t>Provide training on complaint reporting for trucks transiting the community</t>
  </si>
  <si>
    <t xml:space="preserve">South Coast AQMD developed an idling truck flyer and presentation on complaint reporting for trucks. 
Entities authorized to enforce have been identified.
South Coast AQMD presented information on how to report air quality complaints at the February 2022 Q1 CSC Meeting and provided meeting materials to CSC members and interested parties via email.
A future training date will be set. 
</t>
  </si>
  <si>
    <t>SBM-5b-03</t>
  </si>
  <si>
    <t>Truck Incentive Program Initiative</t>
  </si>
  <si>
    <t xml:space="preserve">Utilize Existing Traffic Information and New Technology to Identify 
Older Trucks for Incentive Programs </t>
  </si>
  <si>
    <t xml:space="preserve">If feasible, begin implementation of ALPR systems, work with CARB and community to prioritize locations for ALPR systems, once deployed, provide data to the City and County to inform about truck routes, and update the CSC 
</t>
  </si>
  <si>
    <t xml:space="preserve">South Coast AQMD has held multiple meetings with various entities (i.e., CARB, Rekor) to discuss ALPR technology, information usage, and expected resource impacts (e.g., staffing, Department of Motor Vehicle data). Additionally, South Coast AQMD has had multiple meetings with CARB to discuss the logistics of an ALPR pilot study in SBM, which was conducted in four locations from October 19-21, 2021. Details about ALPR locations are at https://www.aqmd.gov/docs/default-source/ab-617-ab-134/steering-committees/san-bernardino/presentation-aug19-2021.pdf?sfvrsn=6. The pilot study included 28 hours of monitoring, recorded 1,559 vehicles, and identified 664 as heavy-duty trucks. Incentive flyers were sent to these truck owners. Updates were given in at the October 2019 Q4 CSC Meeting, August 2020 Q3 CSC Meeting, August 2021 Q3 CSC Meeting, February 2022 Q1 CSC Meeting, and February 2023 Q1 CSC Meeting.  </t>
  </si>
  <si>
    <t>Targeted Truck Retirement</t>
  </si>
  <si>
    <t xml:space="preserve">Based on ALPR data begin targeted outreach to owners of older dirtier trucks that frequently travel through this community to provide information on incentive programs and update the CSC </t>
  </si>
  <si>
    <t>Truck Emission Reductions</t>
  </si>
  <si>
    <t>Achieve emission reductions through mobile source incentives and statewide mobile source regulation measures as specified in Chapter 5a</t>
  </si>
  <si>
    <t>South Coast AQMD met with CARB during their development of truck regulations. 
CSC prioritized trucks through participatory budgeting for Community Air Protection Program (CAPP) Incentive funds and chose to spend $5M in incentive funds on Zero Emission trucks located in SBM.
Updates on mobile source incentives and/or statewide mobile source regulation measures were provided during the following CSC Meetings: October 2019 Q4, December 2020 Q4, April 2021 Q2, February 2022 Q1, February 2023 Q1, August 2023 Q3.</t>
  </si>
  <si>
    <t>SBM-5c-01</t>
  </si>
  <si>
    <t>Warehouse Standards Outreach</t>
  </si>
  <si>
    <t>Conduct Outreach to Local Governments to Encourage Avoidance of Air Quality Impacts from New Warehouse Development</t>
  </si>
  <si>
    <t>Work with City and County Planning, Southern California Edison (SCE), California Public Utilities Commission (CPUC), and California Energy Commission (CEC), and other stakeholders to develop standard approaches for new warehouse development. (e.g., no idling signage), identify outreach method to communicate standard approaches, and update the CSC semiannually</t>
  </si>
  <si>
    <t xml:space="preserve">City is in the process of updating General Plan including requirements guidance around warehouses. South Coast AQMD has incorporated standard approaches into comment letters for projects through California Environmental Quality Act (CEQA). </t>
  </si>
  <si>
    <t>SBM-5c-02</t>
  </si>
  <si>
    <t>Warehouse Rules</t>
  </si>
  <si>
    <t>Develop Proposed Indirect Source Rule for Warehouses</t>
  </si>
  <si>
    <t>Initiate proposed Warehouse ISR, hold a public meeting in the Inland Empire to discuss proposed ISR for warehouses; bring proposed Warehouse ISR for adoption, and update the CSC quarterly</t>
  </si>
  <si>
    <t>Rule 2305 - Warehouse Indirect Source Rule (ISR) adopted by Board May 2021. Community meeting held in February 2021 via Zoom (to accommodate COVID restrictions) during rulemaking. Updates provided at the January 2020 Q1 and May 2020 Q2 CSC Meetings, and May 2021 Q2 CSC Meeting.</t>
  </si>
  <si>
    <t>SBM-5c-03</t>
  </si>
  <si>
    <t>Zero Emission Warehouse Infrastructure</t>
  </si>
  <si>
    <t>Promote Installation of Infrastructure Needed to Support Zero Emission Vehicles and Equipment</t>
  </si>
  <si>
    <t>Work with local and state entities such as the City of San Bernardino and San Bernardino County planning, SCE, CPUC, and CEC to develop preliminary design standards for electrical infrastructure for new warehouse projects, and update the CSC</t>
  </si>
  <si>
    <t>Since the CERP was adopted, there have been two key efforts towards this action. South Coast AQMD has worked with the entities who have taken the lead on development of design standards for medium-duty/heavy-duty (MD/HD) charging and fueling. The first is the office of GoBiz which developed a tool for local governments to streamline permitting of charging and infrastructure (see https://business.ca.gov/industries/zero-emission-vehicles/). The second is the Charing association which is developing the Megawatt Charging System that all major vehicle manufacturers are anticipated to use (see https://www.charin.global/technology/mcs/). Finally, the Warehouse ISR includes a standard approach for warehouses to comply by installing charging/fueling infrastructure.</t>
  </si>
  <si>
    <t>Warehouse Outreach</t>
  </si>
  <si>
    <t>Partner with SCE to continue to provide outreach to all warehouses in SBM to encourage installation of infrastructure of zero emission infrastructure, track adoption, and update the CSC</t>
  </si>
  <si>
    <t>South Coast AQMD continued to meet with SoCal Edison (SCE) to discuss potential additional outreach strategies and receive updates on the Charge Ready Transport (CRT) Program.  South Coast AQMD continued to update the list of warehouses in the SBM community based on WAIRE Program reporting and has provided list of warehouses to SCE (see Rule 2305 - Warehouse Indirect Source Rule staff report).  Annual WAIRE Reports (available at: www.aqmd.gov/waire) show warehouses in each AB 617 community, including SBM. Training videos and other outreach materials are available at the same website. South Coast AQMD continued to work with SCE to investigate ideas for developing and distributing new outreach materials regarding the CRT Program. 
South Coast AQMD updated the CSC in August 2022 Q3 on WAIRE Program implementation and continued to conduct outreach to warehouses in the SBM community.</t>
  </si>
  <si>
    <t>Electrical Infrastructure Siting</t>
  </si>
  <si>
    <t>Identify potential sites for installation of electrical infrastructure to support zero emission vehicles and equipment, and update the CSC</t>
  </si>
  <si>
    <t>All warehouses covered by Rule 2305 - Warehouse Indirect Source Rule (ISR) are identified in the staff report for the rule. The WAIRE Program Annual report shows all warehouses in each AB 617 community, including SBM. Available at: www.aqmd.gov/waire. All warehouses covered by the rule can comply by installing zero emission (ZE) infrastructure.
South Coast AQMD worked with the CSC to identify community-identified projects to receive remaining Year 3 Community Air Protection Program (CAPP) Incentive Program funds, which includes $2 million for equipment and infrastructure at warehouses.</t>
  </si>
  <si>
    <t>SBM-5d-01</t>
  </si>
  <si>
    <t>Omnitrans Monitoring</t>
  </si>
  <si>
    <t>Conduct Air Monitoring to Identify the Composition and Level of 
Emissions Near the Omnitrans Bus Yard</t>
  </si>
  <si>
    <t>Conduct measurements near Omnitrans to identify potential sources of emissions and provide quarterly or semiannual updates to the CSC on air measurement data results and information collected</t>
  </si>
  <si>
    <t>Methane measurements were conducted on 11 different days between June and August 2021 with South Coast AQMD’s mobile platform in the SBM community and around the Omnitrans bus yard. Aerodyne Mobile Laboratory (AML) (contractor) visited the area surrounding the bus yard on five different days to measure ambient air quality, and sample storm drains and manholes in the area. Aclima Inc. (contractor) conducted comprehensive methane measurements in SBM, including areas around the bus yard, from July 1, 2021 through September 30, 2021. South Coast AQMD conducted surveillance and an inspection of the Omnitrans facility in August 2019 and a Notice to Comply was issued (unrelated to any violations of air quality rules and regulations) and has since been resolved. The Omnitrans facility was inspected again in January 2020, with no violations observed. The Omnitrans facility was once again inspected in August 2020 and received a Notice to Comply  (unrelated to any violations of air quality rules and regulations), which has since been resolved. 
Updates have been provided at August 2019, October 2019, August 2020 Q3, August 2021 Q3, and May 2022 Q2 CSC Meetings.</t>
  </si>
  <si>
    <t>SBM-5d-02</t>
  </si>
  <si>
    <t>Omnitrans Electrification</t>
  </si>
  <si>
    <t>Support Omnitrans’ Transition to Zero Emission Buses</t>
  </si>
  <si>
    <t>Collaborate with Omnitrans to develop proposals and apply for grants that accelerate the deployment of zero emission buses and electric vehicle chargers and provide annual updates to the CSC on work transition to Omnitrans to zero emission buses, and update the CSC</t>
  </si>
  <si>
    <t>SBM-5e-01</t>
  </si>
  <si>
    <t>Rail Rules</t>
  </si>
  <si>
    <t>Reduce Emissions from Railyards</t>
  </si>
  <si>
    <t>Consider development of new ISR and/or other measures on railyards and provide semiannual updates to CSC on new requirements developed by CARB and South Coast AQMD, and update the CSC</t>
  </si>
  <si>
    <t>South Coast AQMD initiated rule development for Proposed Rule 2306 - New Intermodal Railyard Indirect Source Rule (PR 2306) and released preliminary draft language in January 2023. A potential Memorandum of Understanding (MOU) for existing and new rail yards was initiated in 2023. South Coast AQMD provided updates to the CSC on concepts included in PR 2306 at the November 2021 Q4, August 2022 Q3, and the May 2023 Q2 CSC Meetings. Additionally, South Coast AQMD has held eight Working Group Meetings on PR 2306 between July 2021 - July 2023. CARB also provided an update on concepts included in their Draft In-Use Locomotive Regulation at the November 2021 Q4 CSC Meeting. Community workshops in the Inland Empire were held December 2019 and March 2023.</t>
  </si>
  <si>
    <t>Railyard Electrification</t>
  </si>
  <si>
    <t>Work with local utilities and state agencies such as CEC and PUC to encourage the installation of infrastructure for fuel/charge zero emission vehicles and on-site equipment at the railyards in SBM and update the CSC</t>
  </si>
  <si>
    <t>South Coast AQMD initiated rule development for Proposed Rule 2306 - New Intermodal Railyard Indirect Source Rule and released preliminary draft language in January 2023. A potential MOU for existing and new rail yards was initiated in 2023. South Coast AQMD provided updates to the CSC on concepts included in PR 2306 at the November 2021 Q4, August 2022 Q3, and the May 2023 Q2 CSC Meetings. Additionally, South Coast AQMD has held 8 Working Group Meetings on PR 2306 between July 2021 - July 2023. CARB also provided an update on concepts included in their Draft In-Use Locomotive Regulation at the November 2021 Q4 CSC Meeting. Community workshops in the Inland Empire were held Dec. 2019 and March 2023.</t>
  </si>
  <si>
    <t>Railyard Standards</t>
  </si>
  <si>
    <t>Meet with CARB on the development of new requirements to reduce emissions from railyards and continue to support CARB’s petition to the U.S. EPA for new national locomotive standards, and update the CSC</t>
  </si>
  <si>
    <t>South Coast AQMD regularly meets with CARB and U.S. EPA to discuss how U.S. EPA can move forward on rail regulations. In April 2023 U.S. EPA proposed a limited rule addressing pre-emption as part of Greenhouse Gas (GHG) Phase 3 truck rule.</t>
  </si>
  <si>
    <t>BNSF Railyard Incentives</t>
  </si>
  <si>
    <t>Work with BNSF railyard in SBM to replace diesel-fueled equipment with cleaner technologies through incentives and statewide mobile source regulations - goal is to replace 2 line-haul and 2 switcher locomotives through incentive funding, and update the CSC</t>
  </si>
  <si>
    <t>Outreach for Moyer and Prop1B funding opportunities provided via webcast (in lieu of public workshops in the community due to COVID-19) and information is available at: www.aqmd.gov/moyer and aqmd.gov/prop1B. South Coast AQMD reached out to Burlington Northern Santa Fe Corporation (BNSF) as part of outreach, and BNSF submitted an application to replace 3 diesel switchers with zero emission switchers, the locomotives are expected to be delivered in late 2024.</t>
  </si>
  <si>
    <t>Railyard Monitoring</t>
  </si>
  <si>
    <t>Conduct air measurements at railyards and nearby communities, analyze data and identify opportunities for emission reductions, and update the CSC</t>
  </si>
  <si>
    <t>Comprehensive air monitoring activities (including mobile and fixed-site monitoring) have been conducted in this community by South Coast AQMD and its contractor. Since the initiation of Community Air Monitoring Plan (CAMP) implementation in Q3 2019, comprehensive mobile monitoring surveys have continued to be conducted in the community, including near and around the BNSF railyard in SBM, to measure diesel exhaust emission markers such as particulate matter (PM), black carbon (BC), ultrafine particles (UFP), and nitrogen dioxide (NO2), including measurements conducted by the South Coast AQMD and contractor's (Aclima) intensive (24/7) measurements from July 1, 2021 through September 30, 2021, covering the entire community. Fixed-site monitoring has also been ongoing at the San Bernardino station to track concentration trends. 
Updates have been provided at October 2019 Q4, August 2020 Q3, May 2022 Q2, and October 2022 Q4 CSC Meetings.</t>
  </si>
  <si>
    <t>Railyard Emission Reduction</t>
  </si>
  <si>
    <t>When available, use emissions inventory and air monitoring information to identify opportunities for emission reductions</t>
  </si>
  <si>
    <t>Emissions inventory for San Bernardino rail yard submitted to South Coast AQMD by BNSF Railway. Additional emissions analysis under way for development of facility based measures for rail yards. Air monitoring data from Community Air Monitoring Plans around rail yards available at http://www.aqmd.gov/nav/about/initiatives/environmental-justice/ab617-134/ab-617-community-air-monitoring. Met in 2023 with railroads on potential emission reduction opportunities.</t>
  </si>
  <si>
    <t>SBM-5f-01</t>
  </si>
  <si>
    <t>Rule Outreach</t>
  </si>
  <si>
    <t>Reduce Fugitive Dust, Particulate Matter (PM10), and Odors from
Concrete Batch, Asphalt Batch, and Rock and Aggregate Plants</t>
  </si>
  <si>
    <t>Hold a public outreach event for the first year on requirements for Rules 402, 403, 1155, and 1157, and the South Coast AQMD’s complaint process, reevaluate annually if additional annual outreach events are necessary, and update the CSC</t>
  </si>
  <si>
    <t>South Coast AQMD initiated internal planning for this work.</t>
  </si>
  <si>
    <t>Concrete Plant Monitoring</t>
  </si>
  <si>
    <t>Conduct air monitoring near Robertson's Ready Mix and Vulcan Materials, if elevated levels of PM10 detected conduct follow-up investigations, continue to conduct enforcement activities, and update the CSC</t>
  </si>
  <si>
    <t>A combination of mobile and fixed air monitoring has been conducted near the identified facilities, including measurement of Particulate Matter less than or equal to 10 microns (PM10) as surrogate for dust emissions and sample collection for hexavalent chromium that could be emitted from cement handling facilities. 10 samples were collected upwind and downwind of both facilities and hexavalent chromium levels were at typical background levels. 
In addition to air monitoring activities, inspections were conducted at the following locations:
-Elliott Precision Block Co on February 26, 2021
-Holliday Trucking, Inc on February 3, 2021 
-Holliday Rock Co., Inc. on January 6, 2022 
-Calmat Co (two facilities) on February 9, 2021
-Robertson’s Ready Mix on October 7, 2021
-Vulcan Materials on July 17, 2019 and February 10, 2021
Updates have been provided at August 2019, October 2019, August 2021 Q3, and May 2022 Q2 CSC Meetings.</t>
  </si>
  <si>
    <t>SBM-5g-01</t>
  </si>
  <si>
    <t>AQ Advisories</t>
  </si>
  <si>
    <t>Reduce Exposure to Harmful Air Pollutants through Public Outreach</t>
  </si>
  <si>
    <t>Partner with the San Bernardino County Department of Public Health to provide information on how to receive air quality advisories, and how to reduce exposure to air pollution, particularly for sensitive populations</t>
  </si>
  <si>
    <t xml:space="preserve">COVID-19 impacted in-person outreach events. Presentation made to San Bernardino Valley College, as part of the Environmental Justice Community Partnership on October 6, 2021. </t>
  </si>
  <si>
    <t>Collaboration on Asthma Outreach</t>
  </si>
  <si>
    <t>Partner with community-based organizations such as Center for Community Action and Environmental Justice (CCAEJ), the Chicano Indigenous Community for Culturally Conscious Advocacy &amp; Action (ChICCCAA) and/or Arrowhead Regional Medical Center (ARMC) to share information to schools for asthma-related programs</t>
  </si>
  <si>
    <t xml:space="preserve">South Coast AQMD helped to fund the purchase of two zero emission mobile clinics and worked with Arrowhead Regional Medical Center (ARMC) to receive Breathmobile Clinic's 2023 schedule.  
South Coast AQMD continues to collaborate with ARMC. When electric Breathmobiles are in operation, South Coast AQMD will provide updates to the CSC, which include CCAEJ and CHICCCAA.
Mobile clinics are continuously held year round in the San Bernardino community, specifically schools and an update by Department of Public Health (DPH) will be presented in Q4 2023 about public health efforts include information on Breathmobiles.
</t>
  </si>
  <si>
    <t>Public Outreach</t>
  </si>
  <si>
    <t xml:space="preserve">Participate in six public outreach events (e.g., health fairs, community events) and provide information relating to air quality effects on young children and reducing exposure to facilities where children are located (e.g., schools, childcare centers, community centers, libraries, etc.), prioritizing based on CSC input and update the CSC </t>
  </si>
  <si>
    <t xml:space="preserve"> South Coast AQMD provided five presentations to two schools (San Bernardino High School and Arroyo Valley High School) in February and March 2021. South Coast AQMD attended four events: 
-September 22, 2019 - Inland Empire Drive Electric Event 
-October 5, 2019 - Route 66 Event 
500,000 attendees 
-November 1, 2019 - STEMapalooza at San Bernardino Valley College (SBVC) 
https://www.sbsun.com/2019/11/01/stemapalooza-in-san-bernardino-gives-hundreds-of-students-interactive-crash-course-in-science-math-fields/   
-February 16, 2022 – Inland Empire Concerned African-American Churches 
Electric/Fuel-Cell Vehicles – attended with the Center for Sustainable Energy 
-February 22, 2022 – Peoples Collective for Environmental Justice (PC4EJ): Virtual Town-Hall Meeting 
Went over 1000+ participant survey 
Colton High-Speed Rail/BNSF Expansion 
-February 24, 2022 – The Just San Bernardino Community Coalition &amp; Warehouse Workers Resource Center – Virtual Town Hall 
-August 31, 2022 – PC4EJ: Route to Clean Air Workshop 
-April 4, 2023 –  San Bernardino Public Health – Community-based Organizations Meeting
South Coast AQMD will continue to provide additional information, if available.</t>
  </si>
  <si>
    <t>School Outreach</t>
  </si>
  <si>
    <t xml:space="preserve">Implement Environmental Justice Community Partnership (EJCP) Clean Air Ranger Education (CARE) program and Why Healthy Air Matters (WHAM) program in at least two schools, with the possibility of continuing for up to three years  </t>
  </si>
  <si>
    <t>South Coast AQMD provided six presentations to two schools (San Bernardino High School and Arroyo Valley High School): 
• San Bernardino High School: 
(February 9, 2021, February 11, 2021, March 9, 2021)
• Arroyo Valley High School: 
(May 13, 2021 – twice, May 14, 2021)
May 26, 2022 – Why Healthy Air Matters (WHAM) – Focused on AB 617 Communities during WHAM presentation and provided general AB 617 information in relation to San Bernardino/Muscoy.
June 3, 2022 – WHAM for the entire jurisdiction: focus on AB 617 overview and general information
March 2023, Clean Air Program for Elementary Students (CAPES), formerly Clean Air Ranger Education (CARE), curriculum was provided by Safe Routes Partnership to Vermont Elementary School as part of their youth environmental workshop.
South Coast AQMD will continue to provide additional information, if available.</t>
  </si>
  <si>
    <t>Safe Routes</t>
  </si>
  <si>
    <t>Begin partnering with Safe Routes Partnership to provide information on programs and update the CSC</t>
  </si>
  <si>
    <t>Safe Routes Partnership presented information in May Q2 2020 (55 attendees), August Q3 2022 (67 attendees), October Q4 2022 (45 attendees) CSC Meetings. Safe Routes information was also provided with WHAM and CAPES educational materials (September 2022)
South Coast AQMD will continue to provide additional information, if available.</t>
  </si>
  <si>
    <t>Monitoring at Schools</t>
  </si>
  <si>
    <t>Conduct school-based air monitoring at or near schools based on prioritization of CSC, and update CSC</t>
  </si>
  <si>
    <t>Mobile measurements have been conducted near and around schools and other sensitive receptors in SBM, as identified by the CSC, to measure air pollutants such as particulate matter (PM), black carbon (BC), ultrafine particles (UFP), and nitrogen dioxide (NO2). Measurements have been conducted using South Coast AQMD's mobile platform as well as independent measurement conducted by Aclima (contractor).
Updates were provided at August 2021 Q3 and May 2022 Q2 CSC Meetings.</t>
  </si>
  <si>
    <t>SBM-5g-02</t>
  </si>
  <si>
    <t>Air Filtration for Schools</t>
  </si>
  <si>
    <t>Reduce Exposure to Harmful Air Pollutants at Schools, Childcare 
Centers, and Community Centers</t>
  </si>
  <si>
    <t xml:space="preserve">Work with appropriate entities to prioritize schools, childcare centers, and community centers near truck routes, railyards, and concrete batch plants and implement the installation and replacement of air filtration systems in schools, childcare centers, and community centers with priority given to schools located in areas with high diesel PM levels, with locations identified and prioritized by the CSC, and update the CSC. </t>
  </si>
  <si>
    <t xml:space="preserve">• January 2020, South Coast AQMD facilitated input from the CSC on developing a list of prioritized schools for air filtration
• May 2020, South Coast AQMD published the school priority list developed with community input
• April 2021, SBM CSC allocated $3M in Year 3 CAPP funds for school air filtration.                     
• October 2021, South Coast AQMD submitted a Draft School Filtration Project Plan to CARB for review
• March 2022, School Filtration Project Plan approved by CARB (2022-14CIP-SC). CARB further clarified private school air filtration could not be funded with CAPP funds.                                                                                                                                                                                                                                                                                                                                                                                                                                                                                                                       • April 2022, South Coast AQMD submitted a request to CARB to allow Supplemental Environmental (SEP) funds in lieu of CAPP funds to provide parochial and private schools air filtration                       
• May 2022, South Coast AQMD Governing Board approved/released a Program Announcement (PA) for private schools and daycares to apply for air filtration funded by SEP funds                                                
• September 2022, South Coast AQMD  received and began evaluation of the 205 school applications               
• July 2023, South Coast AQMD executed two contracts for the 184 eligible private schools and day cares to receive air filtration units, 3 within the SBM community                                                                                                                             </t>
  </si>
  <si>
    <t>$1.1M (SEP Funds),    $3M (CAPP Funds)</t>
  </si>
  <si>
    <t>SBM-5g-03</t>
  </si>
  <si>
    <t>Air Filtration for Homes</t>
  </si>
  <si>
    <t>Reduce Exposure to Harmful Air Pollutants at Homes</t>
  </si>
  <si>
    <t xml:space="preserve">Partner with appropriate entities to determine new or existing programs that can provide home filtration systems and weatherization, consult with CSC members and appropriate stakeholders to identify any new or existing home air filtration program and update the CSC.  </t>
  </si>
  <si>
    <t xml:space="preserve">South Coast AQMD conducted meetings with contractors and community members to develop a plan for a residential air filtration pilot study, funded by a Supplemental Environmental Project (SEP).                                                                                                                                                    • July 2022, South Coast AQMD submitted a residential air filtration project plan to CARB which was approved (2022-15CIP-SC). The SBM CSC may have opportunities to allocate future CAPP Incentive Program funds to residential air filtration systems and once approved, the project plan will serve as the mechanism to distribute those funds.                                                                                  • May 2022, South Coast AQMD coordinated with SoCalGas and Southern California Edison (SCE) to provide a presentation at the May 2022 Q2 CSC Meeting, informing CSC members of weatherization and other programs to help reduce exposure.
• May 2023 Q2 CSC Meeting, South Coast AQMD presented an update on the SEP residential air filtration project in SBM. The project includes 20 homes with close proximity to emissions sources prioritized by the CSC (rail and freeway) and air filtration systems have been deployed. 
If additional opportunities arise for air filtration systems, South Coast AQMD will continue to implement these projects. </t>
  </si>
  <si>
    <t>$200k (SEP Funds)</t>
  </si>
  <si>
    <t>SBM-5g-04</t>
  </si>
  <si>
    <t>Green Space Funding</t>
  </si>
  <si>
    <t>Increase Green Space in Areas Where People Spend Time</t>
  </si>
  <si>
    <t>Partner with other entities to determine new or existing sources or programs that can provide funding for tree planting, if funding or programs are available share information with CSC, and update CSC</t>
  </si>
  <si>
    <t>South Coast AQMD has reached out to other entities to provide information and offer to provide letters of support on tree planting programs, such as the Treecovery ReLeaf grant, Environmental Enhancement and Mitigation fund, and the Urban Greening Grant Program administered by the California Natural Resources Agency. However, South Coast AQMD did not find any entities to provide letters of support for projects. In November 2021, the Board recognized $64,000 in Community Air Protection Program (CAPP) Implementation funds for tree planting projects. South Coast AQMD developed a Request for Proposal (RFP) to invite submissions from eligible bidders to prepare and submit workplan(s) to seek funding to plant trees and/or increase green space in SBM. No bids were submitted and the funds were returned to the General Fund. South Coast AQMD is continuing to seek new or existing sources or programs that can provide funding for tree planting.</t>
  </si>
  <si>
    <t>SBM-5g-05</t>
  </si>
  <si>
    <t>Clean Air School Buses</t>
  </si>
  <si>
    <t>Replace Older School Buses</t>
  </si>
  <si>
    <t>Partner with other entities to determine new or existing sources or programs that can provide funding for near-zero or zero emission school buses and update the CSC</t>
  </si>
  <si>
    <t>October 2020, the South Coast AQMD Governing Board issued a Program Announcement (PA) to solicit applications for the replacement of pre-2001 model year diesel school buses with new alternative fuel or zero emission buses. In December 2021, the South Coast AQMD Governing Board approved 33 school bus projects in SB county to replace older, diesel school buses with new school buses with zero and near-zero engines for $8.9M (including supporting infrastructure). South Coast AQMD plans to update the CSC in Q4 2023 and Q1 2024 on upcoming solicitation.</t>
  </si>
  <si>
    <t>33 projects = $8.9M</t>
  </si>
  <si>
    <t>NOX = 14.1 (TPY)
PM = 2.9 (TPY)</t>
  </si>
  <si>
    <t>ELABHWC</t>
  </si>
  <si>
    <t>ELABHWC-5b-01</t>
  </si>
  <si>
    <t>Reduce Truck Idling</t>
  </si>
  <si>
    <t>South Coast AQMD conducted the following Quarterly Sweeps:
16 sweeps in ELABHWC: 
-October 17, 2019 – 24 trucks, 0 stickers, 0 NOVs 
-October 18, 2019 – 11 trucks, 0 stickers, 0 NOVs 
-February 25, 2020 – 17 trucks, 10 stickers, 1 NOVs 
-May 19, 2020 – 62 trucks, 36 stickers, 0 NOVs 
-August 5, 2020 – 39 trucks, 16 stickers, 0 NOVs 
-November 3, 2020 – 21 trucks, 16 stickers, 0 NOVs 
-February 9, 2021 - 17 trucks, 4 stickers, 0 NOVs 
-May 4, 2021 - 27 trucks, 13 stickers, 0 NOVs 
-August 10, 2021 - 26 trucks, 26 stickers, 0 NOVs 
-December 21, 2021 - 36 trucks, 28 stickers, 0 NOVs 
-February 1, 2022 - 55 trucks, 27 stickers, 0 NOVs 
-May 3, 2022 -18 trucks, 11 stickers, 0 NOVs
-August 2, 2022- 43 trucks, 35 stickers, 0 NOVs
-November 23, 2022- 42 trucks, 29 stickers, 0 NOVs
-January 24, 2023- 6 trucks, 6 stickers, 0 NOVs
-April 14, 2023- 5 trucks, 5 stickers, 3 NOVs
CARB performed 2 Complaint and 669 Idling inspections resulting in 16 violations.
South Coast AQMD coordinated with CARB to provide an update at the August 2021 Q3 and August 2023 Q3 CSC Meetings. South Coast AQMD provided an update at the 2021 Q2 CSC Meeting.</t>
  </si>
  <si>
    <t>Engage in two outreach events within the span of implementation of this CERP to inform community members how to report idling trucks, and update the CSC</t>
  </si>
  <si>
    <t>South Coast AQMD has conducted outreach on how to file truck idling complaints at the Boyle Heights Neighborhood Council's Transportation &amp; Environment Committee Meetings on October 23, 2020 and September 21, 2021. Information on the status of Rule 415 - Odors from Rendering Facilities implementation, the FIND tool, the Small Business Assistance (SBA) program, and air monitoring efforts was also provided at one or both meetings.
South Coast AQMD will continue to provide additional information, if available.</t>
  </si>
  <si>
    <t>Truck Idling Signs</t>
  </si>
  <si>
    <t>Collaborate with CSC to identify and prioritize locations for “No Idling” signs, collaborate with other cities and county, install signs, and update the CSC</t>
  </si>
  <si>
    <t>Signs were installed in Boyle Heights by LADOT at CARB's direction in January 2022 and an update was provided during February 2022 Q1 CSC Meeting.</t>
  </si>
  <si>
    <t>ELAB-5b-01</t>
  </si>
  <si>
    <t>Truck Idling Air Measurements</t>
  </si>
  <si>
    <t>Begin mobile air measurements at key truck idling locations and update the CSC</t>
  </si>
  <si>
    <t xml:space="preserve">Comprehensive air monitoring activities (including mobile and fixed-site monitoring) have been conducted in this community by South Coast AQMD and its contractor. Since the initiation of CAMP implementation in Q3 2019, comprehensive mobile monitoring surveys have continued to be conducted in ELABHWC measuring diesel exhaust emission markers such as particulate matter (PM), black carbon (BC), ultrafine particles (UFP), and nitrogen dioxide (NO2), including contractor's (Aclima) intensive (24/7) measurements from July 1, 2021 through September 30, 2021, covering the entire community. A fixed-site monitoring station has also been established at Resurrection Church to track concentration trends. 
Updates have been provided at August 2019, October 2019, August 2020 Q3, August 2021 Q3, November 2021 Q4, February 2022 Q1, and November 2022 Q4 CSC Meetings. </t>
  </si>
  <si>
    <t>ELAB-5b-02</t>
  </si>
  <si>
    <t>Reduce Emissions from Heavy-Duty Trucks</t>
  </si>
  <si>
    <t>Organize two incentive outreach events per year (e.g., incentive fair, workshop) during the implementation period of this CERP, and provide update to CSC</t>
  </si>
  <si>
    <t>South Coast AQMD initiated outreach on the development of a truck incentives program at the 2021 August Q3 CSC Meeting. Truck Incentives Project Plan Workshops were held in December 2021, January and March 2022, and February and June 2023. South Coast AQMD submitted an AB 617 Clean Technology Truck Loaner Program project plan to CARB in April 2022 which is based on CSC feedback.
South Coast AQMD developed brochures and presented at the January 2023 Q1 CSC Meeting on Carl Moyer Program and sent out email announcements to truck operators located in the community.</t>
  </si>
  <si>
    <t>CARB Trucking Regulations</t>
  </si>
  <si>
    <t>Provide biannual updates on CARB’s rule development for truck regulations, and seek community input on progress and update the CSC</t>
  </si>
  <si>
    <t>CARB</t>
  </si>
  <si>
    <t>South Coast AQMD met regularly with CARB as they developed truck regulations. Updates on CARB regulations were provided at the August 2021 Q3 and January 2023 Q1 CSC Meetings.
CARB is implementing early reporting for manufacturers and is gearing up for the first required manufacturer sales reporting in 2023 by developing and testing manufacturer reporting methods. CARB has processed the fleet operational data collected from the Large Entity Reporting and used it to help develop the Advanced Clean Fleets rulemaking. CARB is currently working with sister agencies to share an anonymized and aggregated data set for zero-emissions fueling infrastructure planning purposes. 
https://ww2.arb.ca.gov/our-work/programs/advanced-clean-trucks/act-meetings-workshops</t>
  </si>
  <si>
    <t>ELAB-5b-03</t>
  </si>
  <si>
    <t xml:space="preserve">Explore the possibility of using Automated License Plate Reader (ALPR) and Portable Emissions Acquisition System (PEAQS) systems in this community and prioritize locations for deployment based on community input, and if feasible, begin implementation at priority locations, compile and provide data to the City and County to work towards truck routes, and update the CSC </t>
  </si>
  <si>
    <t>The ALPR-PEAQS Deployment Location Activity was held at the August 2020 Q3 CSC Meeting. CARB conducted an ALPR-PEAQS pilot study during the week of March 6, 2023. South Coast AQMD will meet with land-use agencies in the upcoming reporting period to provide data from the ALPR-PEAQS Pilot Study for the identification of possible truck routes and update the CSC.
CARB Update: With the heavy-duty inspection and maintenance (HD I/M) program effective January 1, 2023, Phase 1 enforcement began with screening for potential high-emitting vehicles using the Portable Emissions Acquisition System (PEAQS). Starting in mid-February 2023, CARB began issuing Notices to Submit to Testing (NSTs) at a rate of 50 per week to those vehicles identified as potential high emitters through PEAQS. An NST requires a vehicle owner to have their vehicle tested by a credentialed HD I/M tester to verify compliance within 30 days of receipt of the NST. Repairs to emissions related components may be required to demonstrate compliance. CARB also conducted multiple in-person and webinar trainings (class MS510 on CARB's Learning Management System) on February 15 and 16, March 29, and April 4 to educate vehicle owners, credentialed testers, other interested stakeholders, and community members on the regulation's requirements and phase in schedule. CARB started the process of transitioning to the new name for the program, Clean Truck Check.
Over the next few months, CARB will update its webpages, including on TruckStop, to reflect the new Clean Truck Check name. Additional MS510 training sessions will soon be scheduled for the Spring timeframe. Enforcement of Phase 1 of the program (potential high-emitter vehicle screening and the issuance of NSTs) is ongoing. CARB continues to work with vendors/manufacturers of on-board diagnostic (OBD) testing devices, including telematics, through CARB's device certification process; the certification application period for vendors/manufacturers is June 1, 2023, through June 30, 2023, to prepare for the program's full implementation in the 2024 timeframe when periodic testing on all applicable heavy-duty vehicles will begin. Referee services (similar to the Referee in the Bureau of Automotive Repair's Smog Check Program for passenger vehicles) to conduct compliance testing on CARB-directed vehicles and to assist vehicle owners with compliance issues are expected to start by the end of June 2023.
https://ww2.arb.ca.gov/our-work/programs/heavy-duty-inspection-and-maintenance-program and https://ww2.arb.ca.gov/sites/default/files/truckstop/truckstop.html</t>
  </si>
  <si>
    <t>Truck Traffic Emission Monitoring</t>
  </si>
  <si>
    <t>Conduct initial air measurements from mobile platforms to look at pollution in the areas of traffic concern for a review with traffic information</t>
  </si>
  <si>
    <t xml:space="preserve">Comprehensive air monitoring activities (including mobile and fixed-site monitoring) have been conducted in this community by South Coast AQMD and its contractor. Since the initiation of CAMP implementation in Q3 2019, comprehensive mobile monitoring surveys have continued to be conducted in the community measuring diesel exhaust emission markers such as particulate matter (PM), black carbon (BC), ultrafine particles (UFP), and nitrogen dioxide (NO2), including contractor's (Aclima) intensive (24/7) measurements from July 1, 2021 through September 30, 2021, covering the entire community. A fixed-site monitoring station has also been established at Resurrection Church to track concentration trends. 
Updates have been provided at August 2019, October 2019, August 2020 Q3, August 2021 Q3, November 2021 Q4, February 2022 Q1, and November 2022 Q4 CSC Meetings. </t>
  </si>
  <si>
    <t>Once data is available, review data obtained and begin targeted outreach to owners of older dirtier trucks and dirty trucks that frequently travel through this community to provide information on incentive programs and update CSC</t>
  </si>
  <si>
    <t xml:space="preserve">CARB conducted an ALPR-PEAQS pilot study during the week of March 6, 2023 and sent targeted outreach material to truck owner/operators about available truck incentive programs. CARB presented on the results from the pilot study and on their outreach efforts at the April 2023 Q2 CSC Meeting. </t>
  </si>
  <si>
    <t>ELAB-5b-04</t>
  </si>
  <si>
    <t>Encourage Replacement of Older Polluting Vehicles with Cleaner 
Vehicles, including Zero Emission Vehicles</t>
  </si>
  <si>
    <t>Engage in two incentive outreach events on replacing older, polluting vehicles with cleaner vehicles per year and update the CSC</t>
  </si>
  <si>
    <t>South Coast AQMD has held five workshops to seek community feedback on the AB 617 Clean Technology Truck Loaner Program Project Plan on December 2021, January 2022, March 2022, February 2023, and June 2023. 
South Coast AQMD will continue to provide additional information, if available.</t>
  </si>
  <si>
    <t>ELAB-5c-01</t>
  </si>
  <si>
    <t>Rail Rule Development</t>
  </si>
  <si>
    <t>Consider development of new ISR and/or other measures on railyards and provide semiannual updates to CSC on new requirements developed by CARB and South Coast AQMD</t>
  </si>
  <si>
    <t xml:space="preserve">Railyard Facility-Based Mobile Source Measure (FBMSM) development is ongoing with eight working group meetings held as of July 2023. South Coast AQMD provided updates to the CSC on concepts included in PR 2306 to address emissions from new railyards and CARB provided updates on railyard enforcement and concepts included in their Draft In-Use Locomotive Regulation at August 2020 Q3, November 2021 Q4, and January 2023 Q1 CSC Meetings. </t>
  </si>
  <si>
    <t>Rail Rule Updates</t>
  </si>
  <si>
    <t>Provide updates on new requirements and/or other measures being developed by CARB and South Coast AQMD, including CARB's regulation for locomotives and railyards, zero emission TRUs, drayage trucks, and cargo handling equipment, and update the CSC</t>
  </si>
  <si>
    <t>South Coast AQMD regularly meets with CARB as they develop their regulations. CARB presented on their Draft In-Use Locomotive Reg at the August 2020 Q3, November 2021 Q4, and January 2023 Q1 CSC Meetings. 
South Coast AQMD will continue to provide additional information, if available.</t>
  </si>
  <si>
    <t>Rail Infrastructure Updates</t>
  </si>
  <si>
    <t>Work with local utilities and state agencies to encourage the installation of infrastructure needed to fuel/charge zero emission vehicles and equipment at the railyards</t>
  </si>
  <si>
    <t>South Coast AQMD has met with multiple agencies, such as Southern California Edison, (SCE) Los Angeles Department of Water and Power, Vernon Public Utilities, the California Public Utilities Commission, and the California Energy Commission (CEC) to discuss potential energy demands of zero emission technology implementation and timelines associated with infrastructure upgrades to support the new technologies. These discussions are ongoing.</t>
  </si>
  <si>
    <t>Rail Air Monitoring</t>
  </si>
  <si>
    <t>Conduct air measurements at railyards in ELABHWC and update the CSC</t>
  </si>
  <si>
    <t xml:space="preserve">Comprehensive air monitoring activities (including mobile and fixed-site monitoring) have been conducted in this community by South Coast AQMD and its contractor. Since the initiation of CAMP implementation in Q3 2019, comprehensive mobile monitoring surveys have continued to be conducted  in the community, including near and around railyards, to measure diesel exhaust emission markers such as particulate matter (PM), black carbon (BC), ultrafine particles (UFP), and nitrogen dioxide (NO2), including Aclima's (contractor) measurements from July 1, 2021 through September 30, 2021, covering the entire community. A fixed-site monitoring station has also been established at Resurrection Church to track concentration trends. 
Updates have been provided at August 2019, October 2019, August 2020 Q3, August 2021 Q3, November 2021 Q4, February 2022 Q1, and November 2022 Q4 CSC Meetings. </t>
  </si>
  <si>
    <t>Rail Clean Air Technologies</t>
  </si>
  <si>
    <t>Work with Railroads in ELABHWC community to replace diesel-fueled equipment with cleaner technologies through mobile source incentives and statewide mobile source regulations and update the CSC</t>
  </si>
  <si>
    <t>South Coast AQMD provided $17.3 million in Community Air Protection Program (CAPP) Incentive funding to replace nine (9) locomotives at BNSF Railway Company with Tier 4 engines, resulting in 40.5 tons per year (tpy) of nitrogen oxides (NOx) and 0.6 tons per year of particulate matter (PM) emissions reduced. An update was provided at the 2020 August Q3 CSC Meeting.</t>
  </si>
  <si>
    <t>(9) locomotives = $17.3M</t>
  </si>
  <si>
    <t>$13.7M</t>
  </si>
  <si>
    <t>NOX = 40.5 (TPY)
PM = 0.6 (TPY)</t>
  </si>
  <si>
    <t>Rail Emissions Inventory</t>
  </si>
  <si>
    <t xml:space="preserve">Use emissions inventory and air monitoring information to identify opportunities for emission reductions, when available and update the CSC </t>
  </si>
  <si>
    <t xml:space="preserve">Emissions inventory for rail yards were  provided to South Coast AQMD by CARB and presented at the Joint South Coast AQMD-CARB Workshop on Rail on November 20, 2019 at Salesian High School in Boyle Heights. Inventory work and evaluation of air monitoring conducted as part of CAMP are ongoing as Facility-Based Mobile Source Measure is developed. </t>
  </si>
  <si>
    <t>ELAB-5d-01</t>
  </si>
  <si>
    <t>Metal Facility Monitoring</t>
  </si>
  <si>
    <t>Identify Areas to Conduct Air Monitoring for Fugitive Toxic Metal 
Emissions from Metal Processing Facilities</t>
  </si>
  <si>
    <t>Begin monitoring near metal processing facilities; identify and prioritize facilities that may require additional follow up; and update the CSC</t>
  </si>
  <si>
    <t xml:space="preserve">Comprehensive air monitoring activities (including mobile and fixed-site monitoring) have been conducted in this community by South Coast AQMD and its contractor. Multi-metal mobile measurements have been conducted in the community, including near and around  metal processing facilities identified by the CSC, to measure air toxic metals and other metal emission markers, identify areas with persistent elevated levels of air toxic metals, and pinpoint areas for further investigation. The initial measurements were carried out by Aerodyne Mobile Laboratory (South Coast AQMD contractor) in 2019. Since June 2022, multi-metal mobile monitoring has resumed using South Coast AQMD's newly developed multi-metal mobile platform (MMMP). Fixed-site monitoring of multi-metals has also been conducted at Resurrection Church site to track concentration trends. 
Updates have been provided at May 2020 Q2, August 2020 Q3, and August 2021 Q3 CSC Meetings. </t>
  </si>
  <si>
    <t>Metal Facility Records</t>
  </si>
  <si>
    <t xml:space="preserve">Develop a list of metal processing facilities and their location in the community, make this data list to the public, and update the CSC </t>
  </si>
  <si>
    <t xml:space="preserve">Locations of metal processing facilities in the community were shown in the Air Monitoring Status Update. An updated map of metal processing facility locations and addresses was made available on the ELABHWC homepage in April 2022.
An updated list will be provided in 2024. </t>
  </si>
  <si>
    <t>ELAB-5d-02</t>
  </si>
  <si>
    <t>Metal Facility Training</t>
  </si>
  <si>
    <t>Reduce Emissions from Metal Processing Facilities through Outreach, 
Best Management Practices and Incentives</t>
  </si>
  <si>
    <t>Facilitate three training sessions to educate business owners and workers on applicable facility rules and best management practices and update the CSC</t>
  </si>
  <si>
    <t xml:space="preserve">Due to COVID-19 pandemic this action item is delayed - could not conduct in-person training in the community. South Coast AQMD will be requesting a training event for this community. 
CSC updates were provided at the May 2020 Q2 and December 2020 Q4 CSC Meetings. South Coast AQMD will pursue this action in future reporting periods. </t>
  </si>
  <si>
    <t>Metal Facility Outreach</t>
  </si>
  <si>
    <t>Distribute information about the Small Business Assistance Program through targeted outreach to facilities and through community based events and update the CSC</t>
  </si>
  <si>
    <t>South Coast AQMD's Small Business Assistance (SBA) program provides information to a wide variety of businesses on permits, rules, recordkeeping and other issues. South Coast AQMD will reach out to Metal Finishers Association to share SBA and rule information, and pass out outreach materials to metals facilities. South Coast AQMD provided outreach material regarding the SBA program at the Boyle Heights Neighborhood Council Transportation &amp; Environment Committee Meeting (September 21, 2021) and Legacy LA Environmental Justice Town Hall (June 30, 2023).</t>
  </si>
  <si>
    <t>ELAB-5f-01</t>
  </si>
  <si>
    <t>Auto Body Shop Outreach</t>
  </si>
  <si>
    <t>Reduce Emissions from Auto Body Shops</t>
  </si>
  <si>
    <t xml:space="preserve">Engage in two public outreach events to distribute information about the South Coast AQMD’s rules, permitting process, Small Business Assistance Program, and complaint system as it relates to autobody shops and update the CSC </t>
  </si>
  <si>
    <t>South Coast AQMD's Small Business Assistance (SBA) program assists businesses with permit-related questions, rules, and completion of air quality permit checklists as required by cities, including providing assistance to autobody shops. This outreach is reported in the Legislative, Public Affairs and Media monthly report to the Governing Board. South Coast AQMD will share SBA information and other outreach materials to auto body shops. South Coast AQMD will also conduct outreach on how to file an air quality complaint. South Coast AQMD provided outreach material regarding the SBA program at the Boyle Heights Neighborhood Council Transportation &amp; Environment Committee Meeting (September 21, 2021) and Legacy LA Environmental Justice Town Hall (June 30, 2023).</t>
  </si>
  <si>
    <t>Auto Body Shop Enforcement</t>
  </si>
  <si>
    <t>Collaborate with local fire departments to inspect unpermitted auto body shops in the community, develop compliance statistics for autobody shops, and distribute pertinent outreach materials and update the CSC</t>
  </si>
  <si>
    <t xml:space="preserve">Auto body shops in ELABHWC have been identified. However, the development of outreach material for fire departments to provide auto body shops as well as the inspection of such facilities are delayed as discussions with fire departments are yet to commence. A CSC update was provided at the May 2022 Q2 CSC Meeting. South Coast AQMD will pursue this action in future reporting periods. </t>
  </si>
  <si>
    <t>Auto Body Shop Air Monitoring</t>
  </si>
  <si>
    <t>Conduct air measurements near auto body shops and if persistent elevated levels are found; conduct follow-up investigations and/or enforcement actions, where appropriate, and update the CSC</t>
  </si>
  <si>
    <t xml:space="preserve">Comprehensive air monitoring activities (including mobile and fixed-site monitoring) have been conducted in this community by South Coast AQMD and its contractor. Multi-metal and VOC mobile measurements have been conducted in the community, including near and around auto body shops, to measure air toxic metals (and other metal emission markers) and VOCs, identify areas with persistent elevated levels of air toxic metals and/or volatile organic compounds (VOCs), and pinpoint areas for further investigation, if needed. The initial measurements were carried out by Aerodyne Mobile Laboratory (South Coast AQMD contractor) in 2019, as a proof of concept, and a summary of the results has been published on the ELABHWC monitoring webpage as a Progress Report for Auto Body Shops. Since June 2022, multi-metal mobile monitoring has resumed using South Coast AQMD's newly developed multi-metal mobile platform (MMMP) and VOC mobile monitoring has resumed using South Coast AQMD's Vocus Mobile Laboratory (VML). Fixed-site monitoring of multi-metals has also been conducted at Resurrection Church site to track concentration trends.   
Updates have been provided at July 2019, August 2020 Q3, and August 2021 Q3 CSC Meetings. </t>
  </si>
  <si>
    <t>ELAB-5e-01</t>
  </si>
  <si>
    <t>Rendering Facility Odor Complaints</t>
  </si>
  <si>
    <t>Reduce Odors from Rendering Facilities</t>
  </si>
  <si>
    <t xml:space="preserve">Two public outreach events to explain the requirements of Rule 415, how the public can report odor complaints, and update CSC </t>
  </si>
  <si>
    <t>Outreach on Rule 415 - Odors from Rendering Facilities implementation  status and about Rule 415 was conducted at the Boyle Heights Neighborhood Council's Transportation &amp; Environment Committee Meeting on September 21, 2021 and October 23, 2020, respectively.</t>
  </si>
  <si>
    <t>Rendering Facility Air Monitoring</t>
  </si>
  <si>
    <t>Conduct air monitoring for VOCs near each rendering facility and in the community to better characterize the emissions, make data available to the public, and provide quarterly or biannual updates to CSC on monitoring</t>
  </si>
  <si>
    <t xml:space="preserve">Mobile measurements have been conducted near and around all identified rendering facilities to measure gaseous and odorous compounds (e.g., VOCs) and better characterize the emissions. Measurements have been conducted using South Coast AQMD's mobile laboratory as well as independent measurements conducted by Aerodyne Research Mobile Laboratory (contractor).
Updates have been provided at October 2019, January 2020 Q1, August 2020 Q3, and August 2021 Q3 CSC Meetings. </t>
  </si>
  <si>
    <t>Rendering Facility Enforcement</t>
  </si>
  <si>
    <t>Continue response to odor complaints and update complainants on a timely basis, continue inspections to evaluate compliance with Rule 415, and provide inspection results to CSC, and update the CSC</t>
  </si>
  <si>
    <t xml:space="preserve">CSC updates were given at the December 2020 Q4 and May 2022 Q2 CSC Meetings. South Coast AQMD will pursue this action in future reporting periods. </t>
  </si>
  <si>
    <t>ELAB-5g-01</t>
  </si>
  <si>
    <t>Air Quality Advisories</t>
  </si>
  <si>
    <t>Collaborate with community-based organizations (e.g., AltaMed and COFEM) to provide information to the public on how to receive air quality advisories, and how to reduce exposure to air pollution, particularly for sensitive populations and update CSC</t>
  </si>
  <si>
    <t>Discussions were initiated with AltaMed and COFEM in early 2020 on how to conduct the outreach action. South Coast AQMD released a Request for Proposals to assist with this outreach effort.</t>
  </si>
  <si>
    <t>Public Outreach Events</t>
  </si>
  <si>
    <t>Participate in at least two public outreach events (e.g., health fair, Earth Week event)  at schools or childcare centers to provide information relating to air quality and reducing exposure</t>
  </si>
  <si>
    <t xml:space="preserve">South Coast AQMD participates in community and government meetings/events in ELABHWC to provide information on air quality, advisories, sensitive receptors and other information. South Coast AQMD will work with community-based organizations to provide outreach materials on how to file a complaint, the Air Quality Index, and Mobile Apps. An update on the work will be provided at an upcoming CSC Meeting. </t>
  </si>
  <si>
    <t>Child Exposure Reduction</t>
  </si>
  <si>
    <t>Provide information relating to air quality effects on young children and reducing exposure to facilities where children are located (e.g., schools, childcare centers, community centers, libraries, etc.), prioritizing based on CSC input and update the CSC</t>
  </si>
  <si>
    <t>Not Started</t>
  </si>
  <si>
    <t xml:space="preserve">Implement EJCP CARE program and WHAM program in at least two schools, with the possibility of continuing for up to three years  </t>
  </si>
  <si>
    <t>South Coast AQMD held 43 WHAM events at the high schools and dates listed below. Also, an update was provided to the CSC at the May 2020 Q2 CSC Meeting.
•Boyle Heights STEM High:
(January 23, 2020, January 30, 2020, February 13, 2020, February 20, 2020, February 27, 2020, March 5, 2020, June 21, 2021)
•James A. Garfield High:
(November 19, 2019, January 23, 2020, February 4, 2021, February 11, 2021)
•Roosevelt High School - Math, Science, and Technology Magnet: (January 21, 2020, January 24, 2020, January 30, 2020)
•Ednovate Esperanza College Prep: 
(April 17, 2021)
•Esteban Torres High - E&amp;T Academy
(February 16, 2021)
•Esteban Torres High - Social Justice Academy
•Alliance Morgan McKinzie High:
(April 15, 2021, April 16, 2021, May 16, 2021)
•Belvedere Middle: (January 27, 2021, February 26, 2021, March 24, 2021)
•Virtual WHAM Guest Speaker Series: (June 28, 2022 9:30 AM, May 4, 2022 11:00 AM, April 22, 2022 11:00 AM, March 23, 2022 9:00 AM, March 11, 2022 1:00 PM, February 25, 2022 10:30 AM, July 15, 2021 1:30 PM, May 26, 2022 10:00 AM)
•WHAM Summer Series: (July 13, 2021  9:30 AM, July 1, 2021 9:30 AM,
June 29, 2021 9:30 AM, June 24, 2021 9:30 AM, June 22, 2021 9:30 AM)
•Ednovate - Esperanza College Prep: (February 2, 2022)
•Hilda L. Solis Learning Academy: (April 22, 2022)
•Theodore Roosevelt Senior High School: (April 5, 2022)
•James A Garfield High: (April 22, 2022)</t>
  </si>
  <si>
    <t>School Air Monitoring</t>
  </si>
  <si>
    <t>Install air monitoring equipment at schools, childcare centers, libraries, and community centers prioritized by CSC, as necessary, and update CSC</t>
  </si>
  <si>
    <t>Mobile measurements have been conducted near and around all schools and other sensitive receptors identified by the CSC to measure air pollutants such as particulate matter (PM), black carbon (BC), ultrafine particles (UFP), and nitrogen dioxide (NO2) in ELABHWC. Measurements have been conducted using South Coast AQMD's mobile platform as well as independent measurement conducted by Aclima (contractor).
Updates have been provided at August 2020 Q3, August 2021 Q3, November 2021 Q4, February 2022 Q1, and November 2022 Q4 CSC Meetings.</t>
  </si>
  <si>
    <t>ELAB-5g-02</t>
  </si>
  <si>
    <t>School Air Filtration</t>
  </si>
  <si>
    <t>Reduce Exposure to Harmful Air Pollutants at Schools, Childcare 
Centers, Libraries and Community Centers</t>
  </si>
  <si>
    <t>Installation of air filtration systems and replacement filters in schools with priority given to schools located in areas with high diesel PM levels, with locations identified and prioritized  by the CSC, and update the CSC</t>
  </si>
  <si>
    <t xml:space="preserve">• January 2020, South Coast AQMD facilitated input from the CSC on developing a list of prioritized schools for air filtration
• May 2020, South Coast AQMD published the school priority list developed with community input (http://www.aqmd.gov/nav/about/initiatives/environmental-justice/ab617-134/east-la) which was presented at the May 2020 Q2 CSC Meeting.
• April 2021, ELABHWC CSC allocated $1.8M in Year 3 CAPP funds for school air filtration.
• October 2021, South Coast AQMD submitted a Draft School Filtration Project Plan to CARB for review
• March 2022, School Filtration Project Plan approved by CARB (2022-14CIP-SC). CARB further clarified private school air filtration could not be funded with CAPP funds.                                                                                                                                                                                                                                                                                                                                                                                                                                                                                                                                • April 2022, South Coast AQMD submitted a request to CARB to allow Supplemental Environmental (SEP) funds in lieu of CAPP funds to provide parochial and private schools air filtration
• May 2022, Governing Board approved/released a Program Announcement (PA) for private schools and daycares to apply for air filtration funded by SEP funds  
• September 2022, South Coast AQMD received and began evaluation of the 205 school applications
• July 2023, South Coast AQMD executed two contracts for the 184 eligible private schools and day cares to receive air filtration units, 36 within the ELABHWC community                                                                                                                            </t>
  </si>
  <si>
    <t>$1.1M (SEP Funds), $1.8M (CAPP Funds)</t>
  </si>
  <si>
    <t>ELAB-5g-03</t>
  </si>
  <si>
    <t>Home Air Filtration</t>
  </si>
  <si>
    <t>Partner with appropriate entities to determine new or existing programs that can provide home filtration systems and update the CSC</t>
  </si>
  <si>
    <t xml:space="preserve">• On-going, South Coast AQMD conducted meetings/workshops with CSCs and community members to develop a plan for a residential air filtration in ELABHWC (May, August, November 2022 and April 2023) including identifying prioritization criteria for home air filtration systems
• April 2021, the ELABHWC CSC prioritized $1.86 million from the Year 3 CAPP Incentive Program funds to home air filtration/purifier systems
• May 2022, South Coast AQMD coordinated with utility companies to provide a presentation at the May 2022 Q2 CSC Meeting, informing CSC members of weatherization and other programs to help reduce exposure                                                                                                                                             • June 2022, South Coast AQMD submitted a residential air filtration project plan to CARB and approved (2022-15CIP-SC)                                                                                                                                                                                                                                                                                             
• November 2022, Board approved and released a Request for Proposal to identifying vendors for program implementation
• January 2023, South Coast AQMD received and began evaluation of the 14 vendor applications offering over 20 air filtration units 
</t>
  </si>
  <si>
    <t>$1.8M</t>
  </si>
  <si>
    <t>ELAB-5h-01</t>
  </si>
  <si>
    <t>Online Air Quality Resources</t>
  </si>
  <si>
    <t>Improve Public Outreach and Accessibility to Facility Information</t>
  </si>
  <si>
    <t>Meet with CSC to for input on how to enhance FIND tool, implement enhancements, hold 4 events to increase awareness of FIND, and update the CSC</t>
  </si>
  <si>
    <t>South Coast AQMD provided an update and solicited CSC feedback on the Facility INformation Detail (FIND) tool during CERP development at the July 25, 2019 CSC Meeting, and at the October 2020 Boyle Heights Neighborhood Council's Transportation &amp; Environment Committee Meeting.  FIND was also presented at the January 2021 Youth Leaders Advisory Council, and updates were provided at the May 2021 Q2 and April 2023 Q2 CSC Meetings. South Coast AQMD developed a feature in FIND allowing for a map-based facility search as well as an AB 617 community filter.
South Coast AQMD will continue to provide additional information, if available.</t>
  </si>
  <si>
    <t>ELAB-5h-02</t>
  </si>
  <si>
    <t>Outreach on Air Quality Complaints</t>
  </si>
  <si>
    <t xml:space="preserve">Improve Public Awareness about How to File an Air Quality 
Complaint </t>
  </si>
  <si>
    <t>Work with CSC to identify community partners that would benefit from education on how to file an air quality complaint using variety of methods, hold two outreach events to provide information and training on how to file a complaint, and update the CSC</t>
  </si>
  <si>
    <t>Outreach on how to file air quality complaints both via the phone and online was conducted at the Boyle Heights Neighborhood Council's Transportation &amp; Environment Committee Meetings in October 2020 and September 2021.</t>
  </si>
  <si>
    <t>Hotline Advertising</t>
  </si>
  <si>
    <t>Seek funding opportunities for advertising 1-800-CUT-SMOG, if funding is obtained, conduct targeted advertising in ELAB, and update the CSC</t>
  </si>
  <si>
    <t xml:space="preserve">Research to date has not yielded a potential funding source for advertising of 1-800-CUT-SMOG. </t>
  </si>
  <si>
    <t>ELAB-5h-03</t>
  </si>
  <si>
    <t>Non Permitted Facility Identification</t>
  </si>
  <si>
    <t>Work with Land Use Agencies to Identify Facilities that Require a 
South Coast AQMD Permit</t>
  </si>
  <si>
    <t>Identify facilities that require a permit that do not have one by developing a list of relevant facility types for permit cross-checks, creating a list of common facility types to provide guidelines for, conducting annual permit cross-checks with land use agencies, and work with facilities to obtain South Coast AQMD permit, and update the CSC</t>
  </si>
  <si>
    <t>South Coast AQMD met with LA City Planning (April 12, 2023) and LA County Department of Regional Planning (November 12, 2020 and May 3, 2023) to understand their permitting processes.</t>
  </si>
  <si>
    <t>Building Standards</t>
  </si>
  <si>
    <t xml:space="preserve">Develop guidelines for land use agencies on building and property features that could reduce air pollution impacts from common facility types and update the CSC </t>
  </si>
  <si>
    <t>Comments on design and land-use guidelines were submitted to LA County Department of Regional Planning and LA City Planning regarding the LA County Green Zones Ordinance and Boyle Heights Community Plan, respectively. Updates on submitted comment letters for both plans suggesting design and land-use guidelines were provided at the December 2020 Q4 and July 2023 Q3 CSC Meetings. 
South Coast AQMD will continue to provide additional information, if available.</t>
  </si>
  <si>
    <t>Green Zones</t>
  </si>
  <si>
    <t>If the Green Zones ordinance is adopted, develop a system to provide technical consultation pertaining to reducing facility air pollution emissions to LA County Planning on permit applications and renewals and update the CSC</t>
  </si>
  <si>
    <t>LA County</t>
  </si>
  <si>
    <t xml:space="preserve">South Coast AQMD met with LA County in November 2020 to understand the county permitting process. South Coast AQMD has communicated ideas on identifying facilities to provide the community with permit information. Action delayed due to complexity. South Coast AQMD has resumed emailing and meeting with land-use agencies during the summer of 2023 to understand facility permitting processes. A new deadline date of March 1, 2024 is achievable. </t>
  </si>
  <si>
    <t>ELAB-5h-04</t>
  </si>
  <si>
    <t>Transfer Station Training</t>
  </si>
  <si>
    <t>Reduce Odors and Dust from Waste Transfer Stations</t>
  </si>
  <si>
    <t>Host one training course in the community and invite operators of each of the transfer stations and update the CSC</t>
  </si>
  <si>
    <t xml:space="preserve">Due to COVID-19 pandemic this action item is delayed - could not conduct in-person training in the community. South Coast AQMD will be requesting a training event for this community. 
</t>
  </si>
  <si>
    <t>Air Quality Complaint Training</t>
  </si>
  <si>
    <t>Engage in at least 2 outreach events in this community to provide information and training on how to file air quality complaints by phone, web, or mobile app and is to include information about rules that apply to waste transfer stations</t>
  </si>
  <si>
    <t>South Coast AQMD has not yet conducted this training; however, training materials can be developed and coordination between ELABHWC waste transfer facilities can be done by Q2 2024.</t>
  </si>
  <si>
    <t>Waste Transfer Monitoring</t>
  </si>
  <si>
    <t xml:space="preserve">Conduct initial screening using air measurement equipment to identify potential facilities that may be responsible for fugitive dust emissions and odor emissions, conduct follow-up air measurements near facilities that are determined to be the source of emissions, conduct unannounced inspections, and update the CSC </t>
  </si>
  <si>
    <t xml:space="preserve">Mobile measurements have been conducted near and around all identified waste transfer stations to measure gaseous and odorous compounds (e.g., VOCs) and identify areas with persistent elevated levels of VOCs, using South Coast AQMD's vocus mobile laboratory (VML). 
Updates have been provided at July 2019, August 2020 Q3, and August 2021 Q3 CSC Meetings. </t>
  </si>
  <si>
    <t>WCWLB</t>
  </si>
  <si>
    <t>WCWLB-5b-01</t>
  </si>
  <si>
    <t>Flare Notification Improvements</t>
  </si>
  <si>
    <t>Improve Refinery Flaring Notifications</t>
  </si>
  <si>
    <t>Implement flare notification improvements, hold community workshops to provide training on notification system, and update the CSC</t>
  </si>
  <si>
    <t>South Coast AQMD conducted the following: 
September/October 2020 – Tutorial sessions held for flare notification system users
October 2020 – Launched Flare Event Notification System (FENS) Phase II for refinery operators
Additional CSC updates on Rule 1118 - Control of Emissions from Refinery Flares occurred at the following meetings:
1.	May 2022 Q2
2.	August 2022 Q3
3.	November 2022 Q4</t>
  </si>
  <si>
    <t>Flaring Outreach</t>
  </si>
  <si>
    <t>Develop informational public health outreach materials with local public health departments that provide guidance on reducing exposure to refinery flaring emissions, conduct outreach, and update the CSC</t>
  </si>
  <si>
    <t>Refinery flare notifications are available with basic instructions related to air pollutants. 
Contacts at Los Angeles County Department of Public Health (LA County DPH) have changed. Discussions will be initiated with LA County DPH for outreach materials and updates will be provided for future annual progress reports.</t>
  </si>
  <si>
    <t>Flare Emissions Data</t>
  </si>
  <si>
    <t xml:space="preserve">Provide a summary of flare emissions data from the Rule 1118 quarterly reports to the CSC and provide them in a user-friendly format on the South Coast AQMD website and/or mobile application </t>
  </si>
  <si>
    <t xml:space="preserve">South Coast AQMD is working on an upgrade to the Flare Event Notification System (FENS) to make flare data publicly accessible. South Coast AQMD is conducting rulemaking for this objective. </t>
  </si>
  <si>
    <t>WCWLB-5b-02</t>
  </si>
  <si>
    <t>Refinery Air Monitoring</t>
  </si>
  <si>
    <t>Conduct Refinery Air Measurements to Identify and Address VOC 
Leaks</t>
  </si>
  <si>
    <t>Conduct mobile air measurements at refineries to identify potential leaks and if persistent elevated VOC levels are identified then follow up with on-site refinery air monitoring, inspect equipment for compliance with South Coast AQMD rules, and update the CSC quarterly or semiannually</t>
  </si>
  <si>
    <t xml:space="preserve">South Coast AQMD and/or contractors have been conducting mobile monitoring around all five major refineries in WCWLB community, with updates. VOC leaks were not detected during mobile monitoring of refineries in 2019-2020. Since 2021, mobile monitoring of refineries were conducted by contractors and South Coast AQMD will analyze the data to link any elevated VOC measurements with compliance records. Updates were provided at August 2019, January 2020 Q1, August 2020 Q3, February 2021 Q1, May 2021 Q2, August 2021 Q3, November 2021 Q4, February 2022 Q1, and February 2023 Q1 CSC Meetings.
</t>
  </si>
  <si>
    <t>Enhanced Refinery Leak Detection</t>
  </si>
  <si>
    <t>Establish Smart Leak Detection and Repair (LDAR) techniques, such as Fourier transform infrared spectroscopy (FTIR), Ultraviolet Differential Optical Absorption Spectroscopy (UVDOAS), Solar Occultation Flux (SOF) and infrared cameras, to identify, quantify, and locate leaks in real-time allow for faster repair of equipment</t>
  </si>
  <si>
    <t>As part of South Coast AQMD Rule 1180 - Refinery Fenceline and Community Air Monitoring implementation, South Coast AQMD worked with all refineries in this community to develop and implement fenceline air monitoring systems based on Fourier-transform infrared spectroscopy (FTIR) and differential optical absorption spectroscopy (DOAS) technologies. Further, solar occultation flux technology (SOF) was utilized in 2021-2022 to a establish VOC emission baseline and will be utilized in future years to track emission reduction goals.
Fenceline systems were designed in a way to detect, characterize and measure fenceline concentrations of fugitive emission plumes crossing refinery fencelines, with data provided to the public in near real-time. These systems became operational in January 2020, with no planned sunset of operations. Updates have been provided at January 2020 Q1, August 2020 Q3, August 2021 Q3, February 2022 Q1 CSC Meetings.</t>
  </si>
  <si>
    <t>Refinery VOC Baseline Establishment</t>
  </si>
  <si>
    <t>Establish a 2020 emissions baseline for fugitive VOCs from all refineries in WCWLB using various approaches including: optical remote sensing, Rule 1180 fenceline data, LDAR data, other South Coast AQMD emissions studies/collection, and Forward-Looking Infrared (FLIR) gas imaging, and update the CSC quarterly or semiannually</t>
  </si>
  <si>
    <t>The monitoring measurements campaign to establish baseline year of VOC refinery emissions begun in June 2021 and ended in June 2022. Contractor finalized data processing and quality assurance and delivered the final dataset to South Coast AQMD. South Coast AQMD is reviewing the data. Updates have been provided during February 2021 Q1, August 2021 Q3, and February 2022 Q1 CSC Meetings. Implementation of this refinery baseline VOC emissions project was delayed from January 2020 to June 2021 due to COVID-19 restrictions.</t>
  </si>
  <si>
    <t>Refinery Rule Development</t>
  </si>
  <si>
    <t>Initiate rule development of Rules 1178 and 1173, as appropriate, to reduce fugitive VOC emissions from storage tanks including with a goal to reduce emissions below the 2020 baseline emission levels by: 25% by 2024 and 50% by 2030, and update the CSC quarterly or semiannually</t>
  </si>
  <si>
    <t>South Coast AQMD conducted the following: 
•April 2020 – Initiated research for Smart Leak Detection and Repair (LDAR) •Proposed Amended Rule 1178 - Further Reductions of VOC Emissions from Storage Tanks at Petroleum Facilities (PAR 1178) was amended May 5, 2023 to address U.S. EPA limited disapproval. PAR 1178 is continuing the rule amendment process to address the CERP and Public Hearing is scheduled for September 2023
•Rule development for Proposed Amended Rule 1173 - Control of Volatile Organic Compound Leaks and Releases from Components at Petroleum Facilities and Chemical Plants (PAR 1173) initiated in May 2023
Update was provided to the CSC on PAR 1178 at the November 2022 Q4 CSC Meeting.</t>
  </si>
  <si>
    <t xml:space="preserve">SN: </t>
  </si>
  <si>
    <t>WCWLB-5b-03</t>
  </si>
  <si>
    <t>Refinery Flaring Rule Development</t>
  </si>
  <si>
    <t>Initiate Rule Development to Amend Rule 1118 – Control of 
Emissions from Refinery Flares</t>
  </si>
  <si>
    <t>Initiate rule development to reduce flaring events (e.g., reduce power failures, lower performance targets, increase mitigation fees, increase capacity of vapor recovery, etc.) and/or emissions by 50%, if feasible and by 2030 reduce the overall refinery emissions of NOx, VOCs, and SOx by 50% (approximately 19 tons per year (tpy) NOx, 11 tpy SOx, and 1 tpy VOC) and develop an improved system for flare emission data submittal and display, and update the CSC</t>
  </si>
  <si>
    <t>South Coast AQMD conducted the following: 
•July 2022 – Initiated rule amendment of Rule 1118 - Control of Emissions from Refinery Flares 
•Conducted flare event data analysis and evaluated feasibility of flare events/emissions reduction
•November 2022 to January 2023 – Conducted site visits to the affected facilities
•Three Working Group meetings held in July 2022, October 2022, and April 2023
•Scheduled for Public Hearing 2nd Quarter 2024 (subject to change)</t>
  </si>
  <si>
    <t>Flare Event Compilation</t>
  </si>
  <si>
    <t>Compile the number of Rule 1118 flare events at each refinery from 2008 to 2018 and share with CSC</t>
  </si>
  <si>
    <t>Completed June 2019 by providing 2008-2018 quarterly emissions report data to Community Steering Committee.  The information is available at:  https://www.aqmd.gov/docs/default-source/ab-617-ab-134/steering-committees/wilmington/flare-emissions-report-2008-18.pdf?sfvrsn=8.</t>
  </si>
  <si>
    <t>WCWLB-5b-04</t>
  </si>
  <si>
    <t>Refinery Fenceline Air Monitoring</t>
  </si>
  <si>
    <t>Initiate Rule Development to Amend Rule 1178 – Further Reductions 
of VOC Emissions from Storage Tanks at Petroleum Facilities</t>
  </si>
  <si>
    <t>Complete one year (2020) of refinery fenceline air quality monitoring (pursuant to Rule 1180) as well as advanced air monitoring pursuant to Action #2: assess sources and identify additional tools and measures for early detection, and update CSC</t>
  </si>
  <si>
    <t xml:space="preserve">Updates on Rule 1180 - Refinery Fenceline and Community Air Monitoring implementation and other advanced air monitoring for refineries have been provided at January 2020 Q1, August 2020 Q3, February 2021 Q1, August 2021 Q3, and February 2022 Q1 CSC Meetings. Analysis of fenceline air monitoring data is ongoing and additional updates will be provided during future CSC Meetings. Proposed Amended Rule 1180 - Petroleum Refinery and Related Operations Fenceline and Community Air Monitoring (PAR 1180) and Proposed Amended 1180.1 - Other Refinery Fenceline and Community Monitoring (PAR 1180.1) Public Hearings are expected November 2023. </t>
  </si>
  <si>
    <t>Refinery Storage Tank Rule Development</t>
  </si>
  <si>
    <t>Compile storage tank information and develop proposed amendments to Rule 1178 and establish baseline emissions that consider further VOC emission reductions from refinery storage tanks by: increasing frequency of visual inspections of seals and gaskets; requiring use of enhanced leak detection tools; third party audits (selected by the South Coast AQMD); and other leak prevention and emission reduction technologies including domed roofs; and update and share with CSC</t>
  </si>
  <si>
    <t xml:space="preserve">South Coast AQMD has held eight Working Group Meetings and one Public Workshop. An update was also presented during the February 2023 Q1 CSC Meeting. Proposed Amended Rule 1178 - Further Reductions of VOC Emissions from Storage Tanks at Petroleum Facilities (PAR 1178) was amended May 5, 2023 to address U.S. EPA limited disapproval. South Coast AQMD is continuing with PAR 1178 and the rule amendent will include enhanced Leak Detection and Repair (LDAR), crude tank doming, and other Best Available Retrofit Control Technology (BARCT) amendments.Public Hearing is set for September 2023. 
Proposed Amended Rule 1173 (PAR 1173) development commenced May 2023. </t>
  </si>
  <si>
    <t>0.82 tons per day (tpd) of VOC reduced</t>
  </si>
  <si>
    <t>WCWLB-5b-05</t>
  </si>
  <si>
    <t>Rule 1109.1 Development</t>
  </si>
  <si>
    <t>Achieve Further NOx Emission Reductions from Refinery Equipment 
Through Adoption of Rule 1109.1 – Refinery Equipment</t>
  </si>
  <si>
    <t>Develop Proposed Rule 1109.1 with an overall goal of 50% NOx reduction and include site visits, stakeholder meetings, BARCT requirements, and hold one working group meeting in the WCWLB community, and update the CSC</t>
  </si>
  <si>
    <t>Rule 1109.1 - Emissions of Oxides of Nitrogen from Petroleum Refineries and Related Operations was adopted in November 2021. 
South Coast AQMD held a rigorous public process that included a community-focused study session held in September 2021 and a working Group Meetings in October 2021 specifically for the WCWLB community. Site visits were conducted as part of the rule development process. 
Updates were provided during the following CSC Meetings: August 2020 Q3, November 2021 Q4, and August 2022 Q3.
Community focused study session held on September 10, 2021 and Community meeting held on October 26, 2021
Best Available Retrofit Control Technology (BARCT) implementation timeline was part of the rule development process.</t>
  </si>
  <si>
    <t>3.7 to 3.8 tons per day (tpd) of NOx in WCWLB
Overall: 7.7 - 7.9 tons per day (tpd) of NOx
(2810 - 2884 tons of NOx per year)</t>
  </si>
  <si>
    <t>Refinery Boilers and Heaters</t>
  </si>
  <si>
    <t>Provide to the CSC an inventory of refinery boilers and heaters identifying if the unit is being considered for BARCT</t>
  </si>
  <si>
    <t>September 2019 – Completed by including inventory in CERP Appendix 5B.</t>
  </si>
  <si>
    <t>WCWLB-5c-01</t>
  </si>
  <si>
    <t>Oil Tanker Surveillance</t>
  </si>
  <si>
    <t>Reduce Leaks from Oil Tankers</t>
  </si>
  <si>
    <t>Conduct surveillance (focused enforcement), air measurements, and evaluation of data of coastal sources to identify potential leaking vessels; provide enforcement updates on fugitive leaks from oil tankers; and update the CSC</t>
  </si>
  <si>
    <t xml:space="preserve">Enforcement update provided at December 2020 CSC Q4 meeting.
Mobile measurements have been conducted in the port area (including Ports of Los Angeles and Long Beach) to measure air pollutants such as particulate matter (PM), black carbon (BC), ultrafine particles (UFP), and nitrogen dioxide (NO2) in this community. Results from these mobile monitoring efforts can be accessed through the Mobile Monitoring Dashboard and Story Map published on the WCWLB monitoring webpage: http://xappprod.aqmd.gov/AB617CommunityAirMonitoring/Home/Index/WCWLB. As part of the Enhanced PM2.5 Monitoring U.S. EPA grant, a new site will be established in Wilmington, CA, for a full characterization of PM2.5 chemical components and physical properties. This project will help identify contributions from sources in the area (including Ports) to ambient PM2.5 concentrations. </t>
  </si>
  <si>
    <t>Oil Tanker Relief Valve Methods</t>
  </si>
  <si>
    <t>Collaborate with CARB and the US Coast Guard to evaluate pressure relief valve calibration and maintenance methods and their effectiveness in preventing fugitive emission leaks, and identify possible rule amendments, including Rule 1142, and update the CSC</t>
  </si>
  <si>
    <t xml:space="preserve">South Coast AQMD met with US Coast Guard in July 2020.  South Coast AQMD will pursue this action in future reporting periods. </t>
  </si>
  <si>
    <t>WCWLB-5c-02</t>
  </si>
  <si>
    <t>Port Incentives Outreach</t>
  </si>
  <si>
    <t>Reduce Emissions from Ships and Harbor Craft</t>
  </si>
  <si>
    <t>Engage in one outreach event per year in the Port area to provide information about incentives and update the CSC</t>
  </si>
  <si>
    <t>• May 2020, initiated outreach for Carl Moyer via webcast
• February 2021, South Coast AQMD sent flyer to WCWLB for Prop 1B - Goods Movement Incentive Opportunities
• SCAQMD South Coast AQMD opened Carl Moyer solicitation only for On-Road projects in 2022
• March 2023, South Coast AQMD held outreach event at Wilmington Senior Center</t>
  </si>
  <si>
    <t>Port Incentive Opportunities</t>
  </si>
  <si>
    <t>Identify additional incentive funding opportunities for cleaner port equipment and drayage trucks and complete technology demonstration for retrofitting ocean-going vessels, and provide updates to the CSC</t>
  </si>
  <si>
    <t>Water in fuel (WiF) Ocean Going Vessels (OGV) retrofit:
•	 Project funded by South Coast AQMD and Ports, project period: 2020-2022
•	 Retrofit installation and emission verification were completed in Q3 2022
Emissions from Harbor Craft:
•	 In January 2022, South Coast AQMD approved $2.785M in marine repower projects using CAPP Year 3 funds for seven engine repowers on three vessels and to date, over $29 million in incentive funds have been used to fund 118 marine engine repower projects.  
•	 Additional marine projects anticipated for WCWLB in Q4 2023</t>
  </si>
  <si>
    <t>118 marine harbor craft repower projects) = $29.1M</t>
  </si>
  <si>
    <t>NOX = 114.7 (TPY)
PM = 5.0 (TPY)</t>
  </si>
  <si>
    <t>Pacific Rim Clean Vessel Incentive Program</t>
  </si>
  <si>
    <t>Work with authorities in Asia to collaborate on Pacific Rim clean vessel incentive program (PRIMER initiative), engage in outreach for PRIMER initiative, and sign agreement, and participate in CARB's rule development for At-Berth Regulation and Commercial Harbor Craft Regulation, and update the CSC</t>
  </si>
  <si>
    <t>South Coast AQMD communicated with Shenzhen Bureau of Commerce and Port of Long Beach (POLB) to discuss a potential collaboration for joint actions to reduce emissions from shipping routes and port operations. South Coast AQMD is evaluating next steps for PRIMER in light of recent development of multiple green shipping corridor initiatives led by the State and port authorities.
South Coast AQMD will provide an update at the August Q3 2023 CSC Meeting.</t>
  </si>
  <si>
    <t>WCWLB-5c-03</t>
  </si>
  <si>
    <t>Port Rule Development</t>
  </si>
  <si>
    <t>Reduce Emissions from Port Equipment (Cargo Handling Equipment) 
and Drayage Trucks</t>
  </si>
  <si>
    <t>Participate in CARB rule development for commercial harbor craft, at-berth vessels, drayage trucks and cargo handling equipment and monitor progress in the Ports' CAAP measures, seek community input on these programs, and enforcement of drayage truck regulation, and update the CSC</t>
  </si>
  <si>
    <t>CARB provided a Commercial Harbor craft (CHC) update during the February 2021 Q1 CSC Meeting. South Coast AQMD is evaluating Ports' Clean Air Action Plan (CAAP) progress and presenting findings as part of Proposed Rule 2304 - Ports Indirect Source Rule (ISR) development. Ports adopted a $10-per-twenty-foot equivalent unit (TEU) Clean Trucks fee rate and began fee collection in April 2022. Through June 2023, the Ports have collected $96.8 million in revenue from the Clean Trucks Program fee, and are disbursing these funds mainly as plus-ups to increase the level of incentive per truck provided through CARB’s Hybrid and Zero Emission Truck and Bus Voucher Incentive Project (HVIP) for zero emission drayage truck purchases. However, the expected emission reductions are much lower than projected for the 2017 Clean Air Action Plan (CAAP) action. There is no known implementation of the clean cargo handling equipment (CHE) purchasing program by the Ports.
CARB  hosted a public workshop on February 14, 2023, to discuss the findings and key recommendations included in the At Berth Interim Evaluation Report, which was posted to CARB’s website on December 1, 2022.  Slides from this workshop can be found on CARB’s At Berth program webpage. CARB solicited comments on the Interim Evaluation Report by March 8, 2023; however, the general public/stakeholders may comment/provide feedback to CARB at any time via shorepower@arb.ca.gov.
No upcoming public events, meetings, or Board hearings are planned for Q2 2023. The previously planned May 2023 Board hearing designed to update CARB’s Board on the results of the At Berth Interim Evaluation Report has been postponed. This postponement has no impact on CARB’s ability to proceed with implementing the 2020 At Berth Regulation or with exploring future measures for additional reductions from ocean-going vessels.
https://ww2.arb.ca.gov/our-work/programs/ocean-going-vessels-berth-regulation</t>
  </si>
  <si>
    <t>Port MOU</t>
  </si>
  <si>
    <t>Continue development of MOU with the ports; if MOU not feasible, then initiate Indirect Source Rule for ports, and update the CSC</t>
  </si>
  <si>
    <t>May 2018 – South Coast AQMD Governing Board directed South Coast AQMD to pursue a Port Memorandum of Understanding (MOU). Under South Coast AQMD Governing Board's subsequent direction, South Coast AQMD moved from the MOU approach and initiated Proposed Rule 2304 - Ports Indirect Source Rule (ISR) development in February 2022- currently scheduled for South Coast AQMD Governing Board consideration December 2023.
Initial preliminary rule concept shared during the Working Group Meeting held in June 2023 and Mobile Source Committee in June 2023.
Preliminary rule language to be released Q3 2023. Updates to the CSC provided during the following CSC Meetings: January 2020 Q1, August 2020 Q3,  February 2022 Q1, November 2022 Q4, and August 2023 Q3.</t>
  </si>
  <si>
    <t>WCWLB-5d-01</t>
  </si>
  <si>
    <t xml:space="preserve">Work with CARB’s enforcement team (and CHP) to coordinate, at a minimum, quarterly idling sweeps and focused inspections for a period of one year with updates to the CSC, based on findings from idling sweeps and CSC input, CARB will adjust enforcement in the community to address the identified concerns and update the CSC
</t>
  </si>
  <si>
    <t xml:space="preserve">South Coast AQMD conducted the following Quarterly Sweeps:
14 Sweeps in WCWLB
- September 26, 2019 – 75 trucks, 2 stickers, 0 NOVs
- January 28, 2020 – 59 trucks, 40 stickers, 0 NOVs
- February 4, 2020 – 0 trucks, 0 stickers, 0 NOVs
- April 29, 2020 – 85 trucks, 65 stickers, 4 NOVs
- July 16, 2020 - 43 trucks, 21 stickers, 0 NOVs
- September 2, 2020 - 0 trucks, 0 stickers, 0 NOVs
- October 20, 2020 - 65 trucks, 32 stickers, 0 NOVs
- February 3, 2021 - 104 trucks, 78 stickers, 0 NOVs
- April 30, 2021 - 74 trucks, 45 stickers, 3 NOVs
- July 28, 2021 - 62+ trucks, 62 stickers, 0 NOVs
- December 28, 2021 - 40 trucks, 18 stickers, 0 NOVs
- January 26, 2022 - 42 trucks, 37 stickers, 0 NOVs
- April 20, 2022 - 37 trucks, 29 stickers, 0 NOVs
- May 18 2022 - 62 trucks, 45 stickers, 0 NOVs
- August 17, 2022- &gt;150 trucks, &gt;90 stickers, 1 NOV
- December 1, 2022- 85 trucks, 60 stickers, 0 NOVs
- January 19, 2023- 50 trucks, 35 stickers, 1 NOV
- April 19, 2023- 75 trucks, 62 stickers, 0 NOVs 
CARB performed 825 idling inspections resulting in 23 violations. 
CARB and South Coast AQMD provided an update on December Q4 2020 and May 2022 CSC Meeting. South Coast AQMD will continue to pursue this action in future reporting periods. </t>
  </si>
  <si>
    <t>Truck Idling Reporting</t>
  </si>
  <si>
    <t xml:space="preserve">• October 2019 – Initiated outreach efforts
• January 2020 – Outreach conducted at Wilmington Neighborhood Council meeting
</t>
  </si>
  <si>
    <t>Collaborate with CSC to identify and prioritize locations for “No Idling” signs, install no idling signs, and update the CSC</t>
  </si>
  <si>
    <t>"No Idling" signs were posted at 20 locations. CARB provided an update to the CSC on the installation of "No Idling" signs during the October 2021 Q4 and May 2022 Q2 CSC Meetings.
South Coast AQMD will continue to provide additional information, if available.</t>
  </si>
  <si>
    <t>WCWLB-5d-02</t>
  </si>
  <si>
    <t>Begin collaborating with local businesses, agencies, and organizations to conduct outreach to truck operators in community to provide information about community ordinances, restricted truck routes, and trucking regulations, and update the CSC</t>
  </si>
  <si>
    <t xml:space="preserve">May 2020 – Initiated outreach for Carl Moyer by webcast. Outreach materials to truck operators are currently being developed by South Coast AQMD. </t>
  </si>
  <si>
    <r>
      <t>Engage in two</t>
    </r>
    <r>
      <rPr>
        <i/>
        <sz val="12"/>
        <color rgb="FF000000"/>
        <rFont val="Calibri"/>
        <family val="2"/>
      </rPr>
      <t xml:space="preserve"> </t>
    </r>
    <r>
      <rPr>
        <sz val="12"/>
        <color rgb="FF000000"/>
        <rFont val="Calibri"/>
        <family val="2"/>
      </rPr>
      <t>incentive</t>
    </r>
    <r>
      <rPr>
        <i/>
        <sz val="12"/>
        <color rgb="FF000000"/>
        <rFont val="Calibri"/>
        <family val="2"/>
      </rPr>
      <t xml:space="preserve"> </t>
    </r>
    <r>
      <rPr>
        <sz val="12"/>
        <color rgb="FF000000"/>
        <rFont val="Calibri"/>
        <family val="2"/>
      </rPr>
      <t>outreach events per year, target funds for small businesses and independent owners and operators and identify additional and new incentive opportunities to replace or accelerate cleaner heavy-duty trucks (prioritizing zero emission), and provide updates to the CSC</t>
    </r>
  </si>
  <si>
    <t xml:space="preserve">• February 2021, Prop 1B outreach to CSC sent by e-mail
• June 2021, Volkswagen Combustion, Freight, and Marine and Zero Emission (ZE) trucks outreach to operators statewide, including WCWLB
• December 2021, January 2022, and March 2022, held AB 617 Truck Incentives Project Plan Workshop, including participants from WCWLB 
• April 2022, South Coast AQMD presented draft AB 617 Clean Technology Truck Loaner Program project plan to CARB for approval
• Q1 2023, South Coast AQMD developed brochures and presented at the February 2023 Q2 CSC Meeting on Carl Moyer Program and sent out e-blasts to truck operators located within the South Coast Air Basin and held a Carl Moyer Program outreach event
• South Coast AQMD will continue to provide incentive opportunities, if available. </t>
  </si>
  <si>
    <t>Truck Regulations</t>
  </si>
  <si>
    <t>Participate in and provide biannual updates on CARB’s rule development for truck regulations, seek community input on progress, and coordinate with CARB on using community priorities to focus future enforcement efforts, including CARB's efforts enforcing truck regulations, and update the CSC</t>
  </si>
  <si>
    <t>South Coast AQMD met multiple times with CARB during their development of truck regulations.
CARB presented an update on truck regulations during the August 2021 Q3 CSC Meeting.
CARB is implementing early reporting for manufacturers and is gearing up for the first required manufacturer sales reporting in 2023 by developing and testing manufacturer reporting methods. CARB has processed the fleet operational data collected from the Large Entity Reporting and used it to help develop the Advanced Clean Fleets rulemaking. CARB is currently working with sister agencies to share an anonymized and aggregated data set for zero-emissions fueling infrastructure planning purposes. 
https://ww2.arb.ca.gov/our-work/programs/advanced-clean-trucks/act-meetings-workshops
CARB performed 1248 heavy-duty diesel vehicle inspections for Drayage, HDVIP, Idling, Off-road, SmartWay, TRU and Truck &amp; Bus inspetions, resulting in 61 violations.</t>
  </si>
  <si>
    <t>Work with cities and the county to evaluate designated truck routes and resources to enforce these routes and identify agencies to collaborate with on physical barriers to mitigate neighborhood truck traffic, and work with local agencies to provide data on locations with high truck pollution impacts, and update the CSC</t>
  </si>
  <si>
    <t xml:space="preserve">South Coast AQMD has conducted the following:
• June 2019 – Initiated potential collaboration with City of Los Angeles 
• May 2020 – Continued discussions with City of Los Angeles regarding community plan update </t>
  </si>
  <si>
    <t>Truck Incentives</t>
  </si>
  <si>
    <t>Achieve emission reductions through mobile source incentives and amendments to statewide mobile source regulation measures and update the CSC</t>
  </si>
  <si>
    <t>South Coast AQMD met with CARB during their development of truck regulations.
CSC prioritized trucks through participatory budgeting for CAPP Incentive funds. Approximately $20M in incentive funds have been awarded to truck projects located in WCWLB since 2019.
Updates on mobile source incentives and/or statewide mobile source regulation measures were provided during the following CSC Meetings:  October 2019 Q4, January 2020 Q1, August 2020 Q3, December 2020 Q4, February 2021 Q1, April 2021 Q2, May 2021 Q2, August 2021 Q3, February 2022 Q1, and February 2023 Q1.</t>
  </si>
  <si>
    <t>$20M</t>
  </si>
  <si>
    <t>71.6 tpy (NOx)
2.4 tpy (ROG)
0.0 tpy (DPM)</t>
  </si>
  <si>
    <t>Facility Based Mobile Source Measures</t>
  </si>
  <si>
    <t xml:space="preserve">Continue to develop Facility Based Mobile Source Measures, develop a warehouse ISR, and update the CSC </t>
  </si>
  <si>
    <t>Facility-based measures for ports (Proposed Rule 2304 - Ports Indirect Source Rule) and railyards (Proposed Rules 2306 - Indirect Source Rule for New Intermodal Facilities and 2306.1 - Existing Intermodal Railyard Indirect Source Rule) currently in development. Rule 2305 - Warehouse ISR adopted by Board May 2021. Updates on facility-based measures were provided to CSC in January 2020 Q1, August 2020 Q3, May 2021 Q2, February 2022 Q1, and November 2022 Q4 CSC Meetings.</t>
  </si>
  <si>
    <t>WCWLB-5e-01</t>
  </si>
  <si>
    <t>Oil Well Monitoring</t>
  </si>
  <si>
    <t>Reduce Air Pollution Leaks from Oil Wells and Associated Activity at
these Facilities</t>
  </si>
  <si>
    <t>Conduct mobile air measurements around oil drilling and production wells, prioritizing the locations identified by the CSC, post data on a dedicated webpage on the South Coast AQMD website within 30 days, share data with partner agencies to help inform efforts, and update the CSC</t>
  </si>
  <si>
    <t>Based on CSC input, South Coast AQMD defined three main regions within the community for mobile monitoring. Mobile monitoring for VOCs and benzene, toluene, ethylbenzene, and xylenes (BTEX) near and around oil wells in these regions begun in September 2019 and is ongoing on a quarterly basis (mobile monitoring surveys were paused from approximately mid-March 2020 through early March 2021 due to restrictions due to COVID-19 pandemic). If a leak is detected, South Coast AQMD reports internally to mitigate leaks and confirm elevated levels are reduced. 
Updates on mobile survey results and air monitoring data in a form of concentration maps have been provided at October 2019, May 2020 Q2, May 2021 Q2, August 2021 Q3, November 2021 Q4, February 2022 Q1, May 2022 Q2, August 2022 Q3, November 2022 Q3, February 2023 Q1, and May 2023 Q2 CSC Meetings.</t>
  </si>
  <si>
    <t>Oil Well Inspections</t>
  </si>
  <si>
    <t>Conduct follow-up inspections if air measurements indicate persistent elevated levels, and take enforcement action where appropriate and update the CSC</t>
  </si>
  <si>
    <t xml:space="preserve">Enforcement investigations and monitoring follow-up actions are ongoing
Updates on mobile survey results, including follow-up enforcement actions, have been provided at October 2019, May 2020 Q2, May 2021 Q2, August 2021 Q3, November 2021 Q4, February 2022 Q1, May 2022 Q2, August 2022 Q3, November 2022 Q3, February 2023 Q1, and May 2023 Q2 CSC Meetings.
</t>
  </si>
  <si>
    <t>WCWLB-5e-02</t>
  </si>
  <si>
    <t>Oil Well Public Outreach</t>
  </si>
  <si>
    <t>Improved Public Information and Notifications on Activities at Oil 
Drilling and Production Sites</t>
  </si>
  <si>
    <t>Work with local public health departments, including the LA County Department of Public Health, to develop and distribute outreach materials on reducing exposure and air quality related information to oil drilling and production site activities, provide summaries of air measurement and inspection activities, review the Los Angeles County Department of Public Health’s finalized Community Health Improvement Plan (CHIP), and update the CSC</t>
  </si>
  <si>
    <t>South Coast AQMD initiated discussions with the Los Angeles County Department of Public Health to determine roles for developing outreach materials. Fact sheets will incorporate information summarizing findings from air measurements and inspection activities. South Coast AQMD will continue to pursue this effort. The Los Angeles County Department of Public Health delayed finalizing Community Health Improvement Plan (CHIP) due to COVID-19 pandemic. As of June 2023, Los Angeles County Department of Public Health's website states: "Public Health will embark on a new planning process to develop a new community health improvement plan that centers equity at its core starting in the Fall of 2023."</t>
  </si>
  <si>
    <t>Oil Well Public Notifications</t>
  </si>
  <si>
    <t>Identify and implement improvements for Rule 1148.2 notifications based on stakeholder input, conduct two community workshops and training, and update the CSC</t>
  </si>
  <si>
    <t>Rule 1148.2 - Notification and Reporting Requirements for Oil and Gas Wells and Chemical Suppliers was adopted by South Coast AQMD Governing Board February 2023. CSC update was provided at May 2023 Q2 and November 2022 Q4 CSC Meetings.</t>
  </si>
  <si>
    <t>WCWLB-5e-03</t>
  </si>
  <si>
    <t>Oil Well Rule Amendments</t>
  </si>
  <si>
    <t>Evaluate Feasibility to Amend Rule 1148 Series and Rule 1173 to 
Reduce Emissions and Require Additional Reporting</t>
  </si>
  <si>
    <t>Determine if rule amendment is needed, using CAMP efforts and CARB's Study of Neighborhood Air near Petroleum Sources (SNAPs) program, and implement rule amendments if needed, including working with stakeholders to gather input on measures to reduce emissions from leaks and enhance reporting requirements, and update the CSC</t>
  </si>
  <si>
    <t>Proposed Amended Rule (PAR) 1173 - Control of Volatile Organic Compound Leaks and Releases from Components at Petroleum Facilities and Chemical Plants development commenced May 2023. PAR 1148.1 - Oil and Gas Production Wells development commenced April 2023. One Working Group Meeting held, second scheduled for September 2023. Updates to the CSC were provided during the following CSC Meetings:  May 2020 Q2, May 2022 Q2, August 2022 Q3, November 2022 Q4, and May 2023 Q2.</t>
  </si>
  <si>
    <t>WCWLB-5f-01</t>
  </si>
  <si>
    <t>Railyard Incentives</t>
  </si>
  <si>
    <t>Work with Railroads in WCWLB community to replace diesel-fueled equipment with cleaner technologies through mobile source incentives and statewide mobile source regulations</t>
  </si>
  <si>
    <t>Outreach for Carl Moyer funding opportunities provided via webcast (in lieu of public workshops in the community due to COVID-19 pandemic) and information is available at  www.aqmd.gov/moyer. A total of five locomotives have been replaced utilizing $4.6 million in incentives. Emissions reductions are the following: 5.4 tpy NOx and 0.2 tpy Diesel Particulate Matter (DPM).</t>
  </si>
  <si>
    <t>$4.6M</t>
  </si>
  <si>
    <t>5.4 tpy (NOx)
0.2 tpy (DPM)</t>
  </si>
  <si>
    <t xml:space="preserve">Emissions inventory for the Intermodal Container Transfer Facility (ICTF)/Dolores rail yards provided to South Coast AQMD and presented at the community workshop held in December 2019. Inventory work and evaluation of air monitoring were conducted as part of CAMP is continuing as Facility Based Mobile Source Measures (FBMSM) are developed. Updates were provided to the CSC during the February 2022 Q1 CSC Meeting. </t>
  </si>
  <si>
    <t>Railyard Rule Development</t>
  </si>
  <si>
    <t>Consider development of new ISR and/or other measures on railyards, including CARB regulations for locomotives and railyards, zero emission TRUs, drayage trucks, and cargo handling equipment, and provide semiannual updates to CSC on new requirements developed by CARB and South Coast AQMD</t>
  </si>
  <si>
    <t xml:space="preserve">Rule development of Proposed Rule 2306 - Indirect Source Rule for New Intermodal Facilities has been initiated. Additional rail yard measures, including a potential MOU, have also been initiated. South Coast AQMD held eight Working Group Meetings on Proposed Rule 2306 between July 2021 to July 2023 and a community meeting in Wilmington in April 2023. Update was also provided at January 2020 Q1 and November 2021 Q4 CSC Meetings. </t>
  </si>
  <si>
    <t>Railyard Zero Emission Infrastructure</t>
  </si>
  <si>
    <t>Work with local utilities and state agencies such as CEC and PUC to encourage the installation of infrastructure for fuel/charge zero emission vehicles and on-site equipment at the BNSF Railyard</t>
  </si>
  <si>
    <t xml:space="preserve">• Part of Indirect Source Rule (ISR) development
• Meetings with  railroads have started, with large focus on ZE infrastructure.  Waiting for railroads cooperation.
• Rule development of Proposed Rule 2306 - Indirect Source Rule for New Intermodal Facilities has been initiated. Additional rail yard measures, including a potential MOU, have also been initiated. South Coast AQMD held eight Working Group Meetings on Proposed Rule 2306 between July 2021 to July 2023 and a community meeting in Wilmington in April 2023. Update was also provided at January 2020 Q1 CSC Meeting. 
</t>
  </si>
  <si>
    <t>Railyard EPA Standards</t>
  </si>
  <si>
    <t>Continue to support CARB’s petition to the U.S. EPA for new national locomotive standards and update CSC on new requirements being developed</t>
  </si>
  <si>
    <t>South Coast AQMD met several times in 2022 and 2023 with U.S. EPA to discuss the need for federal action on rail emissions.
Updates were provided to the CSC during the January 2020 CSC Meeting.</t>
  </si>
  <si>
    <t>WCWLB-5g-01</t>
  </si>
  <si>
    <t>Reduce Exposure to Harmful Air Pollutants through Public Outreach
to Schools and Childcare Centers</t>
  </si>
  <si>
    <t>Engage in two public outreach events (e.g., health fairs, Earth week event) at schools or childcare centers on information relating to air quality and reducing exposure</t>
  </si>
  <si>
    <t xml:space="preserve">South Coast AQMD conducted the following:
• February 2021 - Long Beach Alliance for Children with Asthma (LBACA) asthma class collaboration for LBUSD Nurses
• June 2021 - LBACA asthma class collaboration for Young Horizons and LBUSD Head Start
</t>
  </si>
  <si>
    <t>Public Advisories</t>
  </si>
  <si>
    <t xml:space="preserve">Work with the Los Angeles County and City of Long Beach Departments of Public Health to provide information on how to receive air quality advisories, and information relating to air quality effects on young children and reducing exposure to facilities where children are located (e.g., schools, childcare centers, community centers, libraries, etc.), prioritizing based on CSC input and update the CSC. Provide this information to school districts.  </t>
  </si>
  <si>
    <t xml:space="preserve">April 2020 – Collaborative discussions in initial phases
</t>
  </si>
  <si>
    <t>Outreach to Students</t>
  </si>
  <si>
    <t xml:space="preserve">Why Healthy Air Matters (WHAM) Program presentations were given to Carson High School students: (February 2020, May 2022 - twice, June 2022). </t>
  </si>
  <si>
    <t>Outreach to Community Organizations</t>
  </si>
  <si>
    <t>Collaborate with community-based organizations to engage in outreach meetings</t>
  </si>
  <si>
    <t xml:space="preserve">South Coast AQMD co-presented with LBACA in four events in February and June 2021. 
</t>
  </si>
  <si>
    <t>School District Outreach</t>
  </si>
  <si>
    <t>Outreach to school districts to provide information on programs, such as, Safe Routes to School or ridesharing, and update the CSC</t>
  </si>
  <si>
    <t>Impacted by COVID-19. South Coast AQMD will pursue next steps in future reporting periods.</t>
  </si>
  <si>
    <t>Public Health Interventions</t>
  </si>
  <si>
    <t>Continue to identify funding sources or partnering agencies to implement direct public health interventions (e.g. asthma intervention), and update CSC</t>
  </si>
  <si>
    <t xml:space="preserve">South Coast AQMD identified potential funding sources and collaborated with Long Beach Alliance for Children with Asthma. COVID-19 impacted efforts on public health interventions. South Coast AQMD and will identify additional funding sources or partners for public health interventions.  </t>
  </si>
  <si>
    <t>WCWLB-5g-02</t>
  </si>
  <si>
    <t>Reduce Exposure to Harmful Air Pollutants at Schools</t>
  </si>
  <si>
    <t>Installation of air filtration systems and replacement filters for up to five years in schools with priority given to schools located near truck routes, railyards, and/or major freeways, with locations identified and prioritized by the CSC, and update the CSC</t>
  </si>
  <si>
    <t>• January 2020, South Coast AQMD facilitated input from the CSC on developing a list of prioritized schools for air filtration
• May 2020, South Coast AQMD published the school priority list developed with community input
• October 2021, South Coast AQMD submitted a Draft School Filtration Project Plan to CARB for review
• March 2022, School Filtration Project Plan approved by CARB (2022-14CIP-SC). CARB further clarified private school air filtration could not be funded with CAPP funds.                                                                                                                                                                                                                                                                                                                                                                                                                                                                                                                                 • April 2022, South Coast AQMD submitted a request to CARB to allow Supplemental Environmental (SEP) funds in lieu of CAPP funds to provide parochial and private schools air filtration  
• May 2022, South Coast AQMD Governing Board approved/released a Program Announcement (PA) for private schools and daycares to apply for air filtration funded by SEP funds 
• September 2022, South Coast AQMD received and began evaluation of the 205 school applications
• July 2023, South Coast AQMD executed two contracts for the 184 eligible private schools and day cares to receive air filtration units, 34 within WCWLB 
• Updates to the CSC on school air filtration systems occurred during the following CSC Meetings: October 2020 Q4, February 2021 Q1, April 2021 Q2, August Q3 2021, and August 2022 Q3</t>
  </si>
  <si>
    <t>$2.4M (CAPP Funds) $1.1M (SEP Funds)</t>
  </si>
  <si>
    <t>WCWLB-5g-03</t>
  </si>
  <si>
    <t>Reduce Exposure to Harmful Air Pollutants in Homes</t>
  </si>
  <si>
    <t>Identify funding and pursue collaboration with the appropriate entities to implement home air filtration and update the CSC on funding opportunities</t>
  </si>
  <si>
    <t xml:space="preserve">• July 2022, South Coast AQMD submitted a residential air filtration project plan to CARB, which was approved (2022-15CIP-SC). The WCWLB CSC may have opportunities to allocate future CAPP Incentive Program funds to residential air filtration systems and once approved, the project plan will serve as the mechanism to distribute those funds.                                                                                  
</t>
  </si>
  <si>
    <t>WCWLB-5g-04</t>
  </si>
  <si>
    <t>Green Space</t>
  </si>
  <si>
    <t>Partner with other entities (e.g., Los Angeles County Department of Public Health) to determine new or existing sources or programs that can provide funding to coordinate tree planting (prioritizing areas with sensitive populations) and increase green space with native, drought tolerant plants, if funding or programs are available share information with CSC, and update the CSC</t>
  </si>
  <si>
    <t>South Coast AQMD had conversations with Los Angeles City and conducted other research for grants in June 2020.
South Coast AQMD continued looking for funding opportunities and creating connections with land-use agencies. South Coast AQMD shared grant information with the CSC in February 2021 regarding a funding opportunity for urban forestry projects through the California Natural Resources Agency  Environmental Enhancement and Mitigation Grant. Additional information was provided regarding the California ReLeaf Treecovery Grant Program in April 2021. Los Angeles County Department of Regional Planning is expected to present information on the West Carson Community Fund during the August 2023 Q3 CSC Meeting.</t>
  </si>
  <si>
    <t>ECV</t>
  </si>
  <si>
    <t>ECV-5a-03A</t>
  </si>
  <si>
    <t>Mitigation Measures for Development Projects</t>
  </si>
  <si>
    <t>Coordinate with Local and Regional Agencies to develop strategies with land use agencies to lessen cumulative 
impacts and reduce emissions and exposures</t>
  </si>
  <si>
    <t>Present to the CSC an overview of the South Coast AQMD CEQA–IGR program, recommended mitigation measures for new and redevelopment projects, and updates on CEQA-IGR projects where South Coast AQMD has provided comments, and update the CSC </t>
  </si>
  <si>
    <t>South Coast AQMD continues to track the projects tracked for ECV. An overview on the California Environmental Quality Act (CEQA) process and updates on the tracked projects pertaining to CEQA was presented in April 2023 Q2 CSC Meeting.</t>
  </si>
  <si>
    <t>ECV-5a-03B</t>
  </si>
  <si>
    <t>Local Agency Outreach</t>
  </si>
  <si>
    <t>Provide local and regional planning agencies an opportunity to conduct community outreach for plans that affect air quality in the community (e.g., announcements, presentations) through public comments in CSC meetings  </t>
  </si>
  <si>
    <t xml:space="preserve">South Coast AQMD organized four working group meetings with agencies and other interested parties to develop revised cumulative impact guidelines. South Coast AQMD will pursue next steps in future reporting periods. </t>
  </si>
  <si>
    <t>ECV-5a-03C</t>
  </si>
  <si>
    <t>Local Agency Plans</t>
  </si>
  <si>
    <t>Provide air quality information to inform the implementation of local and regional plans that affect air quality and update the CSC</t>
  </si>
  <si>
    <t>South Coast AQMD provided a comment letter to the California Natural Resources Agency (CNRA) regarding the Salton Sea Management Programs' (SSMP) Dust Suppression Action Plan. South Coast AQMD has also been in conversations with Imperial Irrigation District (IID) regarding their Salton Sea Air Quality Mitigation Program. Additionally, South Coast AQMD reviews and provides project-specific comment letters on new or redevelopment projects in, or near ECV, encouraging implementation of zero emission technology, and other measures to avoid or mitigate air quality impacts.
South Coast AQMD has attended and participated in the SSMP Update Community Meetings in August and September 2021, the SSMP Long-Range Committee Meetings in December 2021, the SSMP Monitoring Implementation Plan &amp; Scientific Committee Meeting in February 2022, the Salton Sea Authority (SSA) Board Meeting in March 2022, the SSMP National Environmental Protection Act (NEPA) Meeting in March 2022, the 2022 Salton Sea Summit in April 2022, the SSMP Annual Report Workshop in April 2022, the Salton Sea Long-Range Plan Workshop in June 2022, and UCR's Salton Sea. Community Forum in July 2022. South Coast AQMD attended a Salton Sea tour, organized by SSMP, in May, 2023 to observe the progress at the Species Conservation Habitat Project. IID and CNRA provided presentation and updates on the dust suppression projects around Salton Sea in the January 2023 Q1 CSC Meeting. Riverside County presented updates on their North Lake Pilot Demonstration Project in the April 2023 Q2 CSC Meeting.</t>
  </si>
  <si>
    <t>ECV-5a-03D</t>
  </si>
  <si>
    <t>Identify funding for tree planting, if funding available work with CSC to prioritize locations; implement tree planting based on prioritization if funding is available, and update the CSC</t>
  </si>
  <si>
    <t>The CSC provided a few locations for tree planting (e.g., around the Salton Sea and along the rail line that crosses the community). South Coast AQMD informed the CSC about tree planting opportunities from other agencies (e.g., Treecovery Grant Program from the California Releaf Treecovery Grant and the Environmental Enhancement CNRA. South Coast AQMD has also identified policies in local and regional plans as opportunities to collaborate in tree planting projects and discussed potential tree species to be planted around the Salton Sea with IID. South Coast AQMD is continuing to seek new or existing sources or programs that can provide funding and resources for tree planting in the community. In addition, Imperial Irrigation District (IID) provided a presentation on the progress of their tree planting efforts to suppress dust from the Salton Sea playa at the July 30, 2020 Salton Sea Workshop.
In November 2021, the South Coast AQMD Governing Board recognized $64,000 in CAPP Implementation funds for a request for proposal to seek vendors to identify funding opportunities for tree planting projects, which is available at: http://www.aqmd.gov/docs/default-source/Agendas/Governing-Board/2021/2021-nov5-011.pdf?sfvrsn=2. South Coast AQMD released  a Request for Proposals (RFP) to invite submissions from eligible bidders to prepare and submit workplan(s) that seek(s) funding to plant trees and/or increase green space in ECV. This RFP was made available on August 5th, 2022 but no application was received. South Coast AQMD is exploring options to strategize this action and identify additional funding resources.</t>
  </si>
  <si>
    <t>ECV-5a-03E</t>
  </si>
  <si>
    <t>Zero Emission Vehicle Incentives</t>
  </si>
  <si>
    <t>Incentivize mobile source projects (e.g., electric and hybrid vehicles) in ECV to reduce emissions and update the CSC </t>
  </si>
  <si>
    <t xml:space="preserve">Through the Replace Your Ride (RYR) program, 11 low-income residents in the community received grants to replace their old vehicles with hybrid, plug-in hybrid, or zero emission alternatives. 
</t>
  </si>
  <si>
    <t>11 light duty vehicle replacement projects = $82K</t>
  </si>
  <si>
    <t>ECV-5a-03F</t>
  </si>
  <si>
    <t>Home Weatherization Projects</t>
  </si>
  <si>
    <t>Identify funds for home weatherization projects and update the CSC</t>
  </si>
  <si>
    <t>On April 2022, South Coast AQMD coordinated with relevant Imperial Irrigation District to provide a presentation at the April 2022 Q2 CSC Meeting, informing CSC members of weatherization programs to help reduce exposure.</t>
  </si>
  <si>
    <t>ECV-5a-03G</t>
  </si>
  <si>
    <t>Dust Suppression Projects</t>
  </si>
  <si>
    <t>Collaborate with the California Natural Resource Agency, the Imperial Irrigation District, and other partnering agencies to implement dust suppression projects identified in the Dust Suppression Action Plan and update the CSC  </t>
  </si>
  <si>
    <t>South Coast AQMD provided a comment letter to the California Natural Resources Agency (CNRA) regarding the Salton Sea Management Program (SSMP) Program's Dust Suppression Action Plan and has been in conversations with imperial Irrigation District (IID) regarding their Salton Sea Air Quality Mitigation Program. South Coast AQMD has also attended meetings where updates were provided on dust suppression projects (e.g., Salton Sea Summit, Salton Sea Workshop), and moderated a discussion on Dust Control Projects &amp; Planning at the Salton Sea Summit in October 2019. Additionally, South Coast AQMD provided a presentation on the Salton Sea at the State Water Resource Control Board on April 7, 2021. South Coast AQMD has attended and participated in the SSMP Update Community Meetings in August and September 2021, the SSMP Long-Range Committee Meetings in December 2021, the SSMP Monitoring Implementation Plan &amp; Scientific Committee Meeting in February 2022, the Salton Sea Authority Board Meeting in March 2022, the SSMP National Environmental Protection Act (NEPA) Meeting in March 2022, the 2022 Salton Sea Summit in April 2022, the SSMP Annual Report Workshop in April 2022, the Salton Sea Long-Range Plan Workshop in June 2022, and UCR's Salton Sea Community Forum in July 2022. In May 2023, South Coast AQMD attended a Salton Sea tour, organized by CNRA to observe the progress at the Species Conservation Habitat Project. Regional and local plans (e.g., Salton Sea Management Program) aim to decrease air pollution levels in ECV, such as, SSMP's Dust Suppression Plan, specifically the North Lake Pilot Demonstration Project. IID and CNRA provided presentation and updates on the dust suppression projects around Salton Sea  in the January 2023 Q1 CSC Meeting. Riverside County presented updates on their North Lake Pilot Demonstration Project in the April, 2023 Q2 CSC Meeting.</t>
  </si>
  <si>
    <t>ECV-5a-03H</t>
  </si>
  <si>
    <t>Best Practice Reccomendations for Land Use</t>
  </si>
  <si>
    <t>South Coast AQMD and CARB to work with the CSC to develop recommendations for land use agencies on best practices to reduce light duty vehicle emissions from the Thermal Racing Club Track and update the CSC</t>
  </si>
  <si>
    <t>South Coast AQMD is coordinating with CARB to develop recommendations for land use agencies on best practices to reduce light duty vehicle emissions associated with Thermal racing Club. South Coast AQMD will pursue the remaining actions in future reporting periods.</t>
  </si>
  <si>
    <t>ECV-5a-03I</t>
  </si>
  <si>
    <t>Funding Applications</t>
  </si>
  <si>
    <t>Work with the CSC to apply for available funding opportunities from the Unincorporated Communities Initiative and American Rescue for CERP actions and update the CSC</t>
  </si>
  <si>
    <t xml:space="preserve">American Rescue Funds from the federal government are no longer available. South Coast AQMD received funding from U.S. EPA State Environmental Justice Cooperative Agreement (SEJCA) program in 2021 to establish Air Quality Academy In collaboration with community organizations in ECV (Desert Healthcare District and Foundation (DHCD), Alianza Coachella Valley, Health Assessment and Research for Communities (HARC), and local tribes. The Air Quality Academy provides training on the application and usage of air quality sensors, interpretation of the air quality index, and preventive actions to reduce air pollution exposure. Updates on the implementation of the Air Quality Academy has been provided in two CSC Meetings (January, 2023, Q1 and July, 2023, Q3). South Coast AQMD will continue to explore additional funding opportunities and will inform CSC about Air Quality Academy efforts. </t>
  </si>
  <si>
    <t>ECV-5b-01A</t>
  </si>
  <si>
    <t>Expand monitoring networks and improve notification systems</t>
  </si>
  <si>
    <t xml:space="preserve">Expand the existing South Coast AQMD’s hydrogen sulfide (H2S) monitoring network in ECV to provide near real-time H2S data and inform community members about potential odors, including a notification system for when ambient levels exceed the State standard; continue H2S odor advisories for multi-day odor events when H2S levels are forecasted to exceed the state standard and use the monitoring data to help assess the odor’s origin, community impact and extent to which the odors may transport in the community and beyond </t>
  </si>
  <si>
    <t>South Coast AQMD has discussed monitoring locations with the ECV CSC during the Monitoring Working Team (MWT) meetings. Working closely with the CSC and MWT co-leads, a continuous H2S monitor was added to the Indio station as part of the CAMP implementation to expand the network of H2S monitors. It should be noted that Indio station has been temporarily down since April 2022 due to relocation; this site is expected to be operational in early 2024. Continuous measurements of H2S and wind data are ongoing at the other two stations that are part of the monitoring network in place at the ECV community (Mecca and Near-Shore). As per the request from a CSC member, the long-term trends in H2S levels were analyzed. Monitoring results indicated far fewer odor events during 2022 and 2023 as compared to 2021. Results have been shared with the CSC member that requested the analysis, and will be shared with UCR researchers to better understand the potential reason behind this trend. South Coast AQMD continues to track the long-term trends in H2S levels during the CAMP implementation in ECV. H2S monitoring data collected as part of AB 617 implementation are used to send notifications to subscribers when levels exceed the 30 ppb state standard (https://saltonseaodor.org/) and for issuance of odor advisories. South Coast AQMD is collaborating with Imperial County Air Pollution Control District to gather H2S data south of the Salton Sea. All the air monitoring data collected as part of Community Air Monitoring Plan (CAMP) in Eastern Coachella Valley (ECV) are publicly available through the dedicated monitoring webpage for this community (http://www.aqmd.gov/ab617/monitoring/ecv).
Updates have been provided  at September 2021, December 2021, January 2022 Q1, April 2022 Q2, and June 2022 Q3 CSC Meetings.</t>
  </si>
  <si>
    <t>ECV-5b-01B</t>
  </si>
  <si>
    <t>PM10 Monitoring</t>
  </si>
  <si>
    <t>Supplement the South Coast AQMD’s PM10 monitoring network in ECV to provide real-time data, to better inform the community of elevated PM10 levels, and track the PM10 trends over time to evaluate the effectiveness of CERP measures, and update the CSC</t>
  </si>
  <si>
    <t>South Coast AQMD has discussed monitoring locations during the Monitoring Working Team (MWT) meetings. Continuous measurements of PM10 and wind data are ongoing with the monitoring network in place at the ECV community, with the exception of the Indio site that has been down since April 2022 due to relocation; this site is expected to be operational in early 2024. To supplement the PM2.5 and PM10 monitoring network, a network of Aeroqual sensors that can measure PM10, PM2.5, NO2, and O3 has also been established in ECV in close collaboration with CSC and MWT co-leads. The Mecca air monitoring station (located at Saul Martinez Elementary School) was expanded to add a suite of time-integrated samplers (over one year) and continuous monitors (ongoing) to perform the comprehensive dust characterization study. South Coast AQMD tracks the PM10 levels and also uses forecasting to issue dust advisories when the dust and PM10 levels are predicted to be elevated. All the air monitoring data collected as part of Community Air Monitoring Plan (CAMP) in Eastern Coachella Valley (ECV) are publicly available through the dedicated monitoring webpage for this community (http://www.aqmd.gov/ab617/monitoring/ecv).
Discussions have taken place during 1 MWT meeting in June 22, 2022, and at January 2021 Q1, September 2021 Q3,  June 2022 Q3, and April 2023 Q2 CSC Meetings. MWT is participating and providing feedback while evaluating effectiveness.</t>
  </si>
  <si>
    <t>ECV-5b-01C</t>
  </si>
  <si>
    <t>Desert and Salton Sea Dust Monitoring</t>
  </si>
  <si>
    <t xml:space="preserve">Establish baseline air monitoring to characterize if windblown dust is from desert areas or playa dust from the Salton Sea, analyze chemical speciation data for metals and other species of interest, and track concentration trends of Salton Sea emissions, and update the CSC </t>
  </si>
  <si>
    <t xml:space="preserve">South Coast AQMD has performed a comprehensive campaign to characterize dust emissions at Mecca station, using a combination of time-integrated sampling approach (over one year) and advanced, continuous instruments (ongoing). Measurements are conducted (and samples are analyzed) for elements and metals, carbon content, ions, and shape and morphology. All these measurements are done to better characterize dust emissions in ECV community, and help distinguish the source(s) of these emissions (i.e., desert dust vs. playa dust). The time-integrated sampling portion of the campaign has concluded (January 2022 through May 2023), while continuous measurements are ongoing. 
Updates have been provided at 4 MWT meetings in May 25, 2021, June 15, 2021, June 29, 2021, and May 18, 2023. Updates have also been provided at the September 2021 Q3,  December 2021 Q4, January 2022 Q1, April 2022 Q2 and June 2022 Q3 CSC Meetings. </t>
  </si>
  <si>
    <t>ECV-5b-01D</t>
  </si>
  <si>
    <t>Air Quality Sensor Network</t>
  </si>
  <si>
    <t xml:space="preserve">Seek new opportunities to work with the CSC to create an air quality sensor network in the ECV community to provide real-time PM10 data, supplement PM10 monitoring network to cover a larger area in ECV, co-locate air quality sensors with a reference to South Coast AQMD's PM10 monitors to verify performance, and update the CSC </t>
  </si>
  <si>
    <t>South Coast AQMD has established and continues to expand a network of air quality sensors to measure PM10 in ECV Community. Siting of the air quality sensors was done in close collaboration with the MWT and CSC. 
One of the main challenges faced during the implementation of CAMP in ECV has been finding good locations to deploy the Aeroqual sensors and to expand the air quality sensor network in the community. Staff continues to work with the CSC and MWT co-leads to overcome this challenge and identify community members who could host additional air quality sensors. Increased community engagement, improved participation of CSC in MWT meetings, and closer collaboration between South Coast AQMD, the CSC, and MWT co-leads could benefit the expansion of the network as well as CAMP implementation in this community.
Updates have been provided at 8 MWT meetings and at January 2021, September 2021 Q3, December 2021 Q4, and April 2022 Q2 CSC Meetings.  MWT meetings in which the sensor network was discussed were: February 16, 2021, March 4, 2021, March 23, 2021, April 21, 2021, May 4, 2021, January 18, 2022, March 18, 2022, and April 19, 2022.</t>
  </si>
  <si>
    <t>ECV-5b-01E</t>
  </si>
  <si>
    <t>UCR Partnership</t>
  </si>
  <si>
    <t>Pursue a collaborative partnership with UCR School of Medicine providing support to the ongoing study on soil chemical and microbiome composition of the Salton Sea playa dust samples, work with UCR to expand this study to include adult populations in the ECV, and update the CSC</t>
  </si>
  <si>
    <t xml:space="preserve">South Coast AQMD </t>
  </si>
  <si>
    <t>South Coast AQMD has had multiple meetings with UCR researchers to form a partnership and provide support to the ongoing study on soil chemical and microbiome composition of the Salton Sea playa dust. Support has been provided by South Coast AQMD for the placement of UCR dust samplers, as well as through provision of chemically speciated data collected through the dust characterization study. The collaboration with UCR researchers is ongoing. UCR scientists provided their input at two MWT meetings, held on June 15 and June 29, 2021.
Updates have also been provided at  September 2021 Q3, December 2021 Q4, January 2022 Q1, and April 2022 Q2 CSC Meetings.</t>
  </si>
  <si>
    <t>ECV-5b-02A</t>
  </si>
  <si>
    <t>Salton Sea Management Program</t>
  </si>
  <si>
    <t>Reduce emissions from the Salton Sea</t>
  </si>
  <si>
    <t xml:space="preserve">Provide additional air quality expertise to the State for the implementation of the Salton Sea Management Program and land use agencies for new development projects near the Salton Sea, and update the CSC </t>
  </si>
  <si>
    <t>South Coast AQMD provided a comment letter to the California Natural Resources Agency (CNRA) on the Salton Sea Management Program (SSMP) Draft Dust Suppression Action Plan (DSAP). South Coast AQMD is in also conversations with the Imperial Irrigation District (IID) regarding the implementation of the Salton Sea Air Quality Mitigation Program. In addition, South Coast AQMD moderated a discussion on Dust Control Projects &amp; Planning at the Salton Sea Summit in October 2019. Additionally, South Coast AQMD provided a presentation on the Salton Sea at the State Water Resource Control Board on April 7, 2021. South Coast AQMD has attended and participated in the SSMP Update Community Meetings in August and September 2021, the SSMP Long-Range Committee Meetings in December 2021, the SSMP Monitoring Implementation Plan &amp; Scientific Committee Meeting in February 2022, the Salton Sea Authority Board Meeting in March 2022, the SSMP National Environmental Protection Act (NEPA) Meeting in March 2022, the 2022 Salton Sea Summit in April 2022, the SSMP Annual Report Workshop in April 2022, the Salton Sea Long-Range Plan Workshop in June 2022, and UCR's Salton Sea Community Forum in July 2022. On May 17, 2023, The State Water Board hosted its annual Salton Sea public workshop in Imperial Valley to discuss topics related to habitat and wildlife, hydrology, air quality, water quality, and community projects related to the Salton Sea and its long-term Management Plan, in which South Coast AQMD facilitated a panel discussion on air quality and public health. This panel discussion included representatives from Comite Civico Del Valle, Imperial Irrigation District (IID), and Imperial Valley APCD. IID and CNRA  provided presentation and updates on the dust suppression projects around Salton Sea in January, 2023 CSC Meeting and Riverside County presented  updates on the North Lake Pilot Demonstration Project in April, 2023 CSC Meeting. South Coast AQMD continues to review and provide project-specific comment letters on new or redevelopment projects in, or near ECV, encouraging implementation of zero-emission technology, and other measures to avoid or mitigate air quality impacts.        
South Coast AQMD will continue to provide additional information, if available.</t>
  </si>
  <si>
    <t>ECV-5b-02B</t>
  </si>
  <si>
    <t>Dust Emissions Inventory</t>
  </si>
  <si>
    <t>Work with other agencies (e.g., IID and the State of California) to collect data from dust emissions and other sources to improve South Coast AQMD’s emissions inventory and update the CSC</t>
  </si>
  <si>
    <t>Salton Sea Air Monitoring and Notification project (real-time data) grant award for $918,000. South Coast AQMD is collaborating with CARB for improving emissions from natural sources such as wind blown dust and Hydrogen Sulfide (H2S) and awarded  the Salton Sea Air Monitoring and Notification project (real-time data) grant to Sonoma Technology Inc for developing H2S odor alert system. South Coast will provide additional updates in the future reporting periods.</t>
  </si>
  <si>
    <t>ECV-5b-02C</t>
  </si>
  <si>
    <t>Collaborative Dust Suppression Projects</t>
  </si>
  <si>
    <t>Pursue a collaborative partnership and support other agencies, tribes, and organizations around the Salton Sea by helping to identify locations for future dust suppression projects, providing letters of support for additional funding to expedite dust suppression projects near population centers near the Salton sea, and update the CSC</t>
  </si>
  <si>
    <t xml:space="preserve"> South Coast AQMD provided a comment letter to the California Natural Resources Agency (CNRA) on the Salton Sea Management Program (SSMP) Draft Sust Suppression Action Plan (DSAP). South Coast AQMD is in also conversations with Imperial Irrigation District (IID) regarding the implementation of the Salton Sea Air Quality Mitigation Program and California Natural Resources Agency (CNRA) regarding the SSMP's DSAP.
South Coast AQMD has attended and participated in the SSMP Update Community Meetings in August and September 2021, the SSMP Long-Range Committee Meetings in December 2021, the SSMP Monitoring Implementation Plan &amp; Scientific Committee Meeting in February 2022, the Salton Sea Authority Board Meeting in March 2022, the SSMP NEPA Meeting in March 2022, the 2022 Salton Sea Summit in April 2022, the SSMP Annual Report Workshop in April 2022, the Salton Sea Long-Range Plan Workshop in June 2022,  UCR's Salton Sea Community Forum in July 2022, and SSMP's Board of Director meeting in January, 2023. IID and CNRA  provided presentations and updates on the dust suppression projects around Salton Sea  in the January 2023 Q1 CSC Meeting and Riverside County presented updates on their North Lake Pilot Demonstration Project in the April 2023 Q2 CSC Meeting.                                              </t>
  </si>
  <si>
    <t>ECV-5b-02D</t>
  </si>
  <si>
    <t>Pesticide Runoff Mitigation</t>
  </si>
  <si>
    <t>Pursue a collaborative partnership with other agencies to identify opportunities to mitigate pesticide runoff into the Salton Sea (e.g., developing alternative disposal options of agricultural runoff or water treatment facilities and filtration systems at all Salton Sea tributary entryways) and update the CSC</t>
  </si>
  <si>
    <t xml:space="preserve">South Coast AQMD has been in conversations with Imperial Irrigation District (IID) and the State Water Regional Control Board (SWRCB) regarding California Natural Resources Agency's (CNRA's) Salton Sea Management Program (SSMP) and Imperial irrigation District's (IID's) Salton Sea Air Quality Mitigation Program. South Coast AQMD has attended and participated in the SSMP Update Community Meetings in August and September 2021, the SSMP Long-Range Committee Meetings in December 2021, the SSMP Monitoring Implementation Plan &amp; Scientific Committee Meeting in February 2022, the Salton Sea Authority Board Meeting in March 2022, the SSMP NEPA Meeting in March 2022, the 2022 Salton Sea Summit in April 2022, the SSMP Annual Report Workshop in April 2022, the Salton Sea Long-Range Plan Workshop in June 2022, University of California, Riverside's (UCR) Salton Sea Community Forum in July 2022, and SSMP's Board of Director meeting in January, 2023. South Coast AQMD does not have jurisdiction over the regulation of pesticides. On South Coast AQMD's invitation, IID and CNRA  provided presentation and updates on the dust suppression projects around Salton Sea  in the January 2023 Q1 CSC Meeting and Riverside County presented updates on the North Lake Pilot Demonstration Project in the April 2023 Q2 CSC Meeting.               </t>
  </si>
  <si>
    <t>ECV-5b-02E</t>
  </si>
  <si>
    <t>Collaborate with Imperial County APCD</t>
  </si>
  <si>
    <t>Pursue a collaborative partnership with Imperial County Air Pollution Control District to address cross-jurisdictional air pollution emissions from the Salton Sea and dust suppression projects around the Salton Sea, gather air monitoring network data, and update the CSC</t>
  </si>
  <si>
    <t xml:space="preserve">In April 2021, South Coast AQMD requested, in collaboration with Imperial Irrigation District (IID), $150,000 for dust suppression projects. South Coast AQMD is engaging in continued outreach and collaboration with the State Water Board and the California Natural Resource Agency (CNRA) on Salton Sea issues. In addition, Salton Sea Management Program received $250 million from the U.S. EPA Inflation Reduction Act. South Coast AQMD supported Senators Alex Padilla and Dianne Feinstein and Representative Raul Reiz in this effort. </t>
  </si>
  <si>
    <t>ECV-5b-02F</t>
  </si>
  <si>
    <t>Facility Outreach on Fugitive Dust</t>
  </si>
  <si>
    <t>Conduct outreach to facilities on South Coast AQMD Rules 403 – Fugitive Dust and 403.1 – Supplemental Fugitive Dust Control Requirements for Coachella Valley Sources and best practices to reduce dust during the implementation of projects and update the CSC</t>
  </si>
  <si>
    <t xml:space="preserve">South Coast AQMD supported content for road dust infographic materials in April 2020, and provided a Fugitive Road Dust informational handout in September 2020.  In addition, South Coast AQMD developed door-hangers in July 2022 which began to be distributed in March 2023, and are continuously distributed at meetings. South Coast AQMD also provided an infographic with Fugitive Dust rules and information to the CSC via email in April 2020, and presented an overview on Rule 403- Fugitive Dust / Rule 403.1 - Supplemental Fugitive Dust Control Requirements for Coachella Valley Sources in September 2021 Q3 CSC Meeting.
</t>
  </si>
  <si>
    <t>ECV-5b-02G</t>
  </si>
  <si>
    <t>Community Outreach on Dust Complaints</t>
  </si>
  <si>
    <t>Pursue a collaborative partnership with community organizations to conduct outreach in the community (e.g., door hangers, handouts) on how to file dust complaints, develop list of measures to pursue in response to dust complaints, and update the CSC</t>
  </si>
  <si>
    <t>South Coast AQMD has been in continuous collaborations with California Natural Resources Agency (CNRA), Salton Sea Authority, Imperial Irrigation District (IID), Riverside County, community  organizations (Leadership Counsel for Justice and Accountability  Communities for a New California Education Fund, Alianza) on Salton Sea issues and projects. 
Informational updates have been made in 3 CSC Meetings, October 2022 Q4,  January 2023 Q1, and April 2023 Q2.
Door hangers describing useful information regarding Fugitive Road Dust and Hydrogen Sulfide have been developed, printed, and distributed, and will continue to be shared out. Information on door hangers is available at: Fugitive Road Dust: http://www.aqmd.gov/docs/default-source/ab-617-ab-134/steering-committees/eastern-coachella-valley/door-hanger-dust.pdf?sfvrsn=8 and Hydrogen Sulfide: http://www.aqmd.gov/docs/default-source/ab-617-ab-134/steering-committees/eastern-coachella-valley/door-hanger-h2s.pdf?sfvrsn=8.
South Coast AQMD will continue to provide additional information, if available.</t>
  </si>
  <si>
    <t>ECV-5b-03A</t>
  </si>
  <si>
    <t>Public Air Filtration</t>
  </si>
  <si>
    <t>Reduce exposure from the Salton Sea</t>
  </si>
  <si>
    <t>Identify, secure and utilize funding to install and maintain air filtration systems at schools and homes located near the Salton Sea; assess the benefits and feasibility of filtered “clean rooms” in public buildings accessible to the community for relief from dust events</t>
  </si>
  <si>
    <t>•This is an ongoing action. South Coast AQMD conducted 9 meetings/workshops with CSCs and Budget Working Team members to develop a plan for a residential air filtration in ECV (April, August, September, October, and December 2022 and January, March, and April 2023)                                                                                                                                         • April 2021, the ECV CSC prioritized $1 million from the Year 3 Community Air Protection Program (CAPP) Incentive Program funds to home air filtration/purifier systems                                                                                                                       • June 2022, South Coast AQMD submitted a residential air filtration project plan to CARB and approved (2022-15CIP-SC).                                                                                                                                                                                                                                                                                                       
• November 2022, South Coast AQMD Governing Board approved and released a Request for Proposal to identifying vendors for program implementation.                                                                                                                       • January 2023, South Coast AQMD received and began evaluation of the 14 vendor applications offering over 20 air filtration units                                                                                                                             • March 2022, School Filtration Project Plan approved by CARB. CARB further clarified private school air filtration could not be funded with CAPP funds.                                                                                                                                                                                                                                                      • April 2022, South Coast AQMD submitted a request to CARB to allow Supplemental Environmental (SEP) funds in lieu of CAPP funds to provide parochial and private schools air filtration
 • May 2022, South Coast AQMD Governing Board approved/released a Program Announcement (PA) for private schools and daycares to apply for air filtration funded by SEP funds
 • September 2022, South Coast AQMD received and began evaluation of the 205 school applications
 • July 2023, South Coast AQMD executed two contracts for the 184 eligible private schools and day cares to receive air filtration units, 8 within the ECV boundary  
South Coast AQMD will continue to pursue additional opportunities, if available.</t>
  </si>
  <si>
    <t>$1M HOME (CAPP Funds),       $1.1M SCHOOL (SEP Funds)</t>
  </si>
  <si>
    <t>ECV-5b-03B</t>
  </si>
  <si>
    <t>Identify, secure and utilize funding and pursue collaboration with appropriate entities (e.g., United States Green Building Council, Southern California Gas Company) to implement home weatherization projects near the Salton Sea</t>
  </si>
  <si>
    <t xml:space="preserve">This is an ongoing action, South Coast AQMD conducted 9 meetings/workshops with CSCs and Budget Working Team members to develop a plan for a residential air filtration in ECV (Apr, Aug, Sept, Oct, and Dec 2022 and Jan, Mar, and Apr 2023)                                                                                                                                         • April 2021, the ECV CSC prioritized $1 million from the Year 3 (Community Air Protection Program) CAPP Incentive Program funds to home air filtration/purifier systems                                                                                                                       • June 2022, South Coast AQMD submitted a residential air filtration project plan to CARB and approved (2022-15CIP-SC).                                                                                                                                                                                                                                                                                                       
• November 2022, Board approved and released a Request for Proposal to identifying vendors for program implementation.                                                                                                                       • January 2023, South Coast AQMD received and began evaluation of the 14 vendor applications offering over 20 air filtration units                                                                                                                             • March 2022, School Filtration Project Plan approved by CARB. CARB further clarified private school air filtration could not be funded with Community Air Protection Program (CAPP) funds.                                                                                                                                                                                                                                                      • April 2022, South Coast AQMD submitted a request to CARB to allow Supplemental Environmental (SEP) funds in lieu of CAPP funds to provide parochial and private schools air filtration
 • May 2022, South Coast AQMD Governing Board approved/released a Program Announcement (PA) for private schools and daycares to apply for air filtration funded by SEP funds
 • September 2022, South Coast AQMD received and began evaluation of the 205 school applications
 • July 2023, South Coast AQMD executed two contracts for the 184 eligible private schools and day cares to receive air filtration units, 8 within the ECV boundary                                                                                                                           </t>
  </si>
  <si>
    <t>$1M HOME,       $1.1M SCHOOL</t>
  </si>
  <si>
    <t>ECV-5b-03C</t>
  </si>
  <si>
    <t>Public Outreach on Dust Events</t>
  </si>
  <si>
    <t>Pursue a collaborative partnership with community organizations to conduct outreach (e.g., door hangers, handouts, and community events), including youth groups, on how to access real-time air quality data, subscribe to air quality alerts, report dust complaints, use the South Coast AQMD app to obtain air quality information, and access information on what to do when H2S levels are above the California Ambient Air Quality Standard (0.03 ppm), and update the CSC</t>
  </si>
  <si>
    <t>South Coast AQMD has been in continuous collaborations with California Natural Resources Agency (CNRA), Salton Sea Authority,  Imperial Irrigation District (IID), Riverside County, community organizations (Leadership Counsel for Justice and Accountability, Communities for a New California Education Fund, Alianza) on Salton Sea issues and projects. 
Informational updates have been made in 3 CSC Meetings: October 2022 Q4, January 2023 Q1, and April 2023 Q2.
Door hangers have been developed, printed and distributed and will continue to be shared out. Additional resources, such as Mobile app, 1-800-CUT-SMOG and How to Report Complaints have been shared out with community residents. Information on door hangers is available at: Fugitive Road Dust: http://www.aqmd.gov/docs/default-source/ab-617-ab-134/steering-committees/eastern-coachella-valley/door-hanger-dust.pdf?sfvrsn=8 and Hydrogen Sulfide: http://www.aqmd.gov/docs/default-source/ab-617-ab-134/steering-committees/eastern-coachella-valley/door-hanger-h2s.pdf?sfvrsn=8.
South Coast AQMD will continue to pursue any additional opportunities, if available.</t>
  </si>
  <si>
    <t>ECV-5b-03D</t>
  </si>
  <si>
    <t>Hydrogen Sulfide Outreach</t>
  </si>
  <si>
    <t>Pursue a collaborative partnership with community organizations to conduct outreach in the community, including schools and other youth groups (e.g., Sierra Club Youth Group), to inform community members what to do when H2S levels are above the California Ambient Air Quality Standard (0.03 ppm)</t>
  </si>
  <si>
    <t>Door hangers describing helpful information regarding  Hydrogen Sulfide  have been developed, printed, and distributed, and will continue to be shared out to youth groups and students at various community events. Information continues to be shared at various community and youth events in Oasis, Mecca, Indio and North Shore (Nuestros Oasis, Communities for a New California Education Fund, CVUSD) since March 2023. South Coast AQMD will conduct ongoing outreach. Information on door hangers is available at:  Hydrogen Sulfide: http://www.aqmd.gov/docs/default-source/ab-617-ab-134/steering-committees/eastern-coachella-valley/door-hanger-h2s.pdf?sfvrsn=8 Informational updates have been made in 3 CSC Meetings: October 2022 Q4, January 2023 Q1, and April 2023 Q2. South Coast AQMD will continue to pursue any additional opportunities, if available.</t>
  </si>
  <si>
    <t>ECV-5b-03E</t>
  </si>
  <si>
    <t>Air Quality Data</t>
  </si>
  <si>
    <t>Work with local health care providers to provide requested air quality data (if available) and update the CSC</t>
  </si>
  <si>
    <t xml:space="preserve">No healthcare provider has requested air quality data at this time.                             South Coast AQMD will pursue this action in future reporting periods.                                                                                                                        </t>
  </si>
  <si>
    <t>ECV-5b-03F</t>
  </si>
  <si>
    <t xml:space="preserve">Identify appropriate tree planting locations near areas of concern (e.g., mobile home parks and schools), to be updated annually, and seek opportunities to implement tree planting projects near sensitive receptors near the Salton Sea. If appropriate funding is identified, submit one to two applications, and update the CSC </t>
  </si>
  <si>
    <t>The CSC provided a few locations for tree planting (e.g., around the Salton Sea and along the rail line that crosses the community). South Coast AQMD informed the CSC about tree planting opportunities from other agencies (e.g., Treecovery Grant Program from the California ReLeaf Treecovery Grant and the Environmental Enhancement). South Coast AQMD has also identified policies in local and regional plans as opportunities to collaborate in tree planting projects and discussed potential tree species to be planted around the Salton Sea with IID. South Coast AQMD is continuing to seek new or existing programs that can provide funding and resources for tree planting in the community. Additionally, in November 2021, the South Coast AQMD Governing Board recognized $64,000 in CAPP Implementation funds for a request for proposal to seek vendors to identify funding opportunities for tree planting projects, which is available at: http://www.aqmd.gov/docs/default-source/Agendas/Governing-Board/2021/2021-nov5-011.pdf?sfvrsn=2. South Coast AQMD released  a Request for Proposals (RFP) to invite submissions from eligible bidders to prepare and submit workplan(s) that seek(s) funding to plant trees and/or increase green space in ECV. This RFP was made available on August 5th, 2022 but no application was received. South Coast AQMD is exploring options to strategize this action and identify additional funding resources.</t>
  </si>
  <si>
    <t>ECV-5c-01A</t>
  </si>
  <si>
    <t>Pesticide Identification</t>
  </si>
  <si>
    <t>Gather Information and Conduct Air Monitoring for Pesticides</t>
  </si>
  <si>
    <t xml:space="preserve">Identify pesticides used in ECV (e.g., frequency, amount, and composition), share information on statewide efforts for a pesticide notification system, provide consultation on field activities, conduct data analysis of the information collected, and update the CSC </t>
  </si>
  <si>
    <t>DPR &amp; Ag Commissioner</t>
  </si>
  <si>
    <t>California Department of Pesticide Regulation (DPR) and Agricultural Commissioner's office have identified pesticides used in ECV and shared the information on statewide efforts for a pesticide notification system. Their input was gathered for field activities. Updates have been provided at the  March 2021, December 2021 Q4, January 2022 Q1, April 2022 Q2, and June 2022 Q3 CSC Meetings. Updates and discussions on the development of the Pesticides Monitoring Plan were held at 5 MWT meetings in: December 2, 2021, January 18, 2022, March 18, 2022, April 19, 2022, and June 22, 2022.
South Coast AQMD will continue to provide additional information, if available.</t>
  </si>
  <si>
    <t>ECV-5c-01B</t>
  </si>
  <si>
    <t xml:space="preserve">Pesticide Screening </t>
  </si>
  <si>
    <t>Develop a screening approach for agricultural pesticides commonly used in ECV including a protocol for sampling and analysis, support prioritization of pesticides for potential air monitoring based on screening criteria and other relevant information, and update the CSC</t>
  </si>
  <si>
    <t>OEHHA</t>
  </si>
  <si>
    <t>CARB, the Office of Environmental Health Hazard Assessment (OEHHA), California Department of Pesticide Regulation (DPR), and South Coast AQMD collaborated closely to develop a screening tool for selection of pesticides to be monitored in ECV. Factors such as pesticide use reporting data, CalEnviroScreen 4.0 pesticide indicators, and information from literature were taken into consideration. Three pesticides were selected for sampling in ECV: metam sodium, 1,3-dichloropropene, and chloropicrin.
All actions have been completed, and updates have been provided  at March 2021, December 2021, January 2022 Q1, April 2022 Q2, and June 2022 Q3 CSC Meetings. Updates and discussions on the development of the Pesticides Monitoring Plan were held at 5 Monitoring Working Team (MWT) meetings in: December 2, 2021, January 18, 2022, March 18, 2022, April 19, 2022, and June 22, 2022.
South Coast AQMD will continue to provide additional information, if available.</t>
  </si>
  <si>
    <t>ECV-5c-01C and ECV-5c-01D</t>
  </si>
  <si>
    <t>Pesticide Sampling</t>
  </si>
  <si>
    <t>Support protocol development for pesticide sampling and analysis, coordinate sampling and analysis of pesticides, analyze pesticide samples, support data analysis and interpretation, and participate in field activities</t>
  </si>
  <si>
    <t>South Coast AQMD, CARB, &amp; DPR</t>
  </si>
  <si>
    <t>CARB and South Coast AQMD have worked closely to develop a protocol for pesticide sampling. This document provides details of the pesticide monitoring plan, including the list of sampling locations:
http://www.aqmd.gov/docs/default-source/ab-617-ab-134/camps/ecv/ecv-pesticides-ambient-air-monitoring-plan.pdf?sfvrsn=6. The pesticide sampling campaign initiated in November 2022 and was concluded in Feb 2023. Information on sampling locations were provided in January 2023 Q1 CSC Meeting and the link to presentation is available at: http://www.aqmd.gov/docs/default-source/ab-617-ab-134/steering-committees/eastern-coachella-valley/presentation-jan26-2023.pdf?sfvrsn=20.</t>
  </si>
  <si>
    <t>ECV-5c-02A</t>
  </si>
  <si>
    <t>Community Health Risk Evaluation</t>
  </si>
  <si>
    <t>Pursue Pesticides Emissions and Exposure Reductions</t>
  </si>
  <si>
    <t>Evaluate potential community health risks/impacts based on air monitoring results and other relevant information</t>
  </si>
  <si>
    <t>OEHHA &amp; DPR</t>
  </si>
  <si>
    <t>South Coast AQMD will pursue this action in future reporting periods.</t>
  </si>
  <si>
    <t>ECV-5c-02B</t>
  </si>
  <si>
    <t>Pesticide Notification</t>
  </si>
  <si>
    <t>Assist the ECV CSC in determining pesticide exposures and risks, identify opportunities to develop or amend pesticide regulations, support ECV CSC's exploration of a pesticide notification system, and update the CSC</t>
  </si>
  <si>
    <t>Pesticide Workshop</t>
  </si>
  <si>
    <t>Collaborate with U.S. EPA to hold a Pesticides Workshop with the ECV Community and provide outreach materials, and information that include pesticide use enforcement, worker protection (including PPE and exposure reduction), and pesticide incident reporting and update the CSC</t>
  </si>
  <si>
    <t>U.S. EPA</t>
  </si>
  <si>
    <t>The California Department of Pesticide Regulation (DPR), in collaboration with U.S. EPA held a Pesticides Workshop on June 15-16, 2021 where South Coast AQMD presented. Updates have been provided at 8 MWT meetings on December 2, 2021, January 18, 2022, March 18, 2022, April 19, 2022, June 22, 2022, October 19, 2022, January 24, 2023, April 25, 2023 and at March 2021, December 2021 Q4, January 2022 Q1, April 2022 Q2, June 2022 Q3, October 2022 Q4, January 2023 Q1, and April 2023 Q2 CSC Meetings. Following DPR's suggestion, California Air Resources Board (CARB) completed ambient sample collections and is currently in the process analyzing the samples. CARB provided updates on the Pesticide Monitoring Plan at the October, 2023 CSC Meeting. 
South Coast AQMD will continue to provide additional information, if available.</t>
  </si>
  <si>
    <t>Pesticide Consultation</t>
  </si>
  <si>
    <t>In consultation with South Coast AQMD, CARB, DPR, Agricultural Commissioner, and the CSC, develop community emission reduction plan (CERP) strategies for pesticides, if warranted</t>
  </si>
  <si>
    <t>South Coast AQMD, CARB, &amp; DPR, Agricultural Commissioner</t>
  </si>
  <si>
    <t>South Coast AQMD has been in collaboration with California Air Resources Board (CARB) and California Department of Pesticide Regulation (DPR) to identify to strategies to reduce emissions and exposure from pesticide emissions and updates have been provided at 8 Monitoring Working Team (MWT) meetings on December 2, 2021, January 18, 2022, March 18, 2022, April 19, 2022, June 22, 2022, October 19, 2022, January 24, 2023, April 25, 2023 and at March 2021, December 2021 Q4, January 2022 Q1, April 2022 Q2, June 2022 Q3, October 2022 Q4, January 2023 Q1, and April 2023 Q2 CSC Meetings. Following  California Department of Pesticide Regulation's (DPR's) suggestion,  California Air Resources Board (CARB) completed sample collection and currently  in process of sample analysis. CARB provided updates on the Pesticide Monitoring Plan in the October 2022 Q3 CSC Meeting.</t>
  </si>
  <si>
    <t>ECV-5c-02C</t>
  </si>
  <si>
    <t>Home Air Filtration and Weatherization</t>
  </si>
  <si>
    <t>Identify funding and pursue collaboration with the appropriate entities to implement home air filtration and weatherization projects and update the CSC</t>
  </si>
  <si>
    <t xml:space="preserve">This is an ongoing action. South Coast AQMD  conducted 9 meetings/workshops with CSCs and Budget Working Team members to develop a plan for a residential air filtration in ECV (April, August, September, October, and December 2022 and January, March, and April 2023)                                                                                                                                         • April 2021, the ECV CSC prioritized $1 million from the Year 3 Community Air Protection Program (CAPP) Incentive Program funds to home air filtration/purifier systems                                                                                                                       • June 2022, South Coast AQMD submitted a residential air filtration project plan to CARB and approved (2022-15CIP-SC)                                                                                                                                                                                                                                                                                                       
• November 2022, Board approved and released a Request for Proposal to identifying vendors for program implementation                                                                                                                       • January 2023, South Coast AQMD received and began evaluation of the 14 vendor applications offering over 20 air filtration units   </t>
  </si>
  <si>
    <t>ECV-5c-02D</t>
  </si>
  <si>
    <t>Collaborative Partnership with Local Farmers</t>
  </si>
  <si>
    <t xml:space="preserve">Pursue a collaborative partnership with Growing Coachella Valley Local Farmers and Growers to reduce emissions and exposure in ECV </t>
  </si>
  <si>
    <t>South Coast AQMD has been in collaboration with California Air Resources Board (CARB) and the California Department of Pesticide Regulation (DPR) to identify to strategies to reduce emissions and exposure from pesticide emissions. Following DPR's suggestion, CARB completed sample collection and is currently in process of the sample analysis. CARB provided updates on the Pesticide Monitoring Plan in the October 2022 Q4 CSC Meeting.</t>
  </si>
  <si>
    <t>ECV-5d-01A</t>
  </si>
  <si>
    <t>PM10 Monitoring Network Expansion</t>
  </si>
  <si>
    <t>Expand monitoring networks</t>
  </si>
  <si>
    <t>Identify opportunities to expand the current South Coast AQMD PM10 monitoring network in ECV to: Provide near real-time PM10 and wind data to inform community and compare to Federal and/or State ambient air quality standards, track PM10 to assess effectiveness of emission reduction strategies, and update the CSC</t>
  </si>
  <si>
    <t>South Coast AQMD has discussed monitoring locations during the Monitoring Working Team (MWT) meetings. Continuous measurements of PM10 and wind data are ongoing with the monitoring network in place at the ECV community, with the exception of the Indio site that has been down since April 2022 due to relocation; this site is expected to be operational in early 2024. To supplement the PM2.5 and PM10 monitoring network, a network of Aeroqual sensors that can measure PM10, PM2.5, NO2, and O3 has also been established in ECV in close collaboration with CSC and MWT co-leads. The Mecca air monitoring station (located at Saul Martinez Elementary School) was expanded to add a suite of time-integrated samplers (over one year) and continuous monitors (ongoing) to perform the comprehensive dust characterization study. South Coast AQMD tracks the PM10 levels and also uses forecasting to issue dust advisories when the dust and PM10 levels are predicted to be elevated.
Discussions have taken place during 1 MWT meeting in June 22, 2022, and at January 2021 Q1, September 2021 Q3,  June 2022 Q3, and April 2023 Q2 CSC Meetings. MWT is participating and providing feedback while evaluating effectiveness.</t>
  </si>
  <si>
    <t>ECV-5d-01B</t>
  </si>
  <si>
    <t>Real-Time PM10 Monitoring Data</t>
  </si>
  <si>
    <t>Work with the CSC to create an air quality sensor network to provide real-time PM10 data, prioritizing locations based on CSC input where the public spends a significant amount of time, and co-locate air quality sensors with reference PM10 monitors at one South Coast AQMD monitoring station for verification of sensor performance, and update the CSC</t>
  </si>
  <si>
    <t>South Coast AQMD has established and continues to expand a network of air quality sensors to measure PM10 in ECV Community. Siting of the air quality sensors was conducted in close collaboration with the MWT and CSC. To date, seven sensors have been deployed and two of those sensors have been collocated with PM monitors, one at Mecca Air Monitoring Station, and one at Indio Air Monitoring Station (currently down, pending relocation). 
Updates have been provided during 8 MWT meetings and at January 2021, September 2021 Q3, December 2021 Q4, and April 2022 Q2 CSC Meetings.  MWT meetings in which the sensor network was discussed were: February 16, 2021, March 4, 2021, March 23, 2021, April 21, 2021, May 4, 2021, January 18, 2022, March 18, 2022, and April 19, 2022.</t>
  </si>
  <si>
    <t>ECV-5d-02A</t>
  </si>
  <si>
    <t>Paving Projects</t>
  </si>
  <si>
    <t>Reduce emissions from fugitive road dust and off-roading</t>
  </si>
  <si>
    <t xml:space="preserve">Collaborate with appropriate entities (e.g., homeowners’ associations, mobile home park owners) and the County of Riverside to work with the CSC to identify locations and timelines for paving projects; evaluate the addition of landscaping and paving projects, where feasible; identify funding opportunities; and update the CSC </t>
  </si>
  <si>
    <t xml:space="preserve">The ECV CSC prioritized $4.57 million for road paving projects from the Year 3 CAPP Incentive Program funds. South Coast AQMD has discussed potential locations with the ECV CSC and Riverside Housing and Workforce Solutions (HWS) and is developing "Prioritized list of Properties to be Paved" to implement paving projects.  In coordination with the Budget Working Team (BWT), South Coast AQMD developed a Paving Project Plan to implement paving projects in ECV. South Coast AQMD met with the BWT 4 times on February 22, 2022, March 15, 2022, May 3, 2022, and June 3, 2022 to develop the details of the Plan and additional 4 times on April 13, 2023, April 20, 2023, May 4, 2023, and May 26, 2023, to discuss amendments to the Plan. Additionally, South Coast AQMD attended a BWT Meeting with Imperial County Air Pollution Control District (ICAPCD) to discuss ICAPCD’s approach to paving projects in Imperial County. The Paving Project Plan was submitted to CARB for approval. South Coast AQMD developed a Program Announcement and presented it to the Stationary Source Committee in June and the South Coast AQMD Governing Board in August, 2023. Updates on the Program Announcement have been presented at April 2023 Q2 CSC Meeting. </t>
  </si>
  <si>
    <t>$4.57M</t>
  </si>
  <si>
    <t>ECV-5d-02B</t>
  </si>
  <si>
    <t>Road Dust Emissions Reduction</t>
  </si>
  <si>
    <t>Collaborate with cities within ECV, tribes, and the County of Riverside to identify opportunities and funding to reduce emissions, such as: Restrict unnecessary public access to unpaved roads or off-road areas (signs and physical barriers); reduce speed limits on unpaved roads; identify funding to plant natural vegetation on unpaved surfaces; stabilize loose road surfaces; identify funding to expand street sweeping services; update the CSC</t>
  </si>
  <si>
    <t>The ECV CSC prioritized $4.57 million for road paving projects from the Year 3 CAPP Incentive Program funds. South Coast AQMD has discussed potential locations with the ECV CSC and Riverside Housing and Workforce Solutions (HWS) and is developing "Prioritized list of Properties to be Paved" to implement paving projects.  In coordination with the Budget Working Team (BWT), South Coast AQMD developed a Paving Project Plan to implement paving projects in ECV. South Coast AQMD met with the BWT 4 times on February 22, 2022, March 15, 2022, May 3, 2022, and June 3, 2022 to develop the details of the Plan and additional 4 times on April 13, 2023, April 20, 2023, May 4, 2023, and May 26, 2023, to discuss amendments to the Plan. The Paving Project Plan was submitted to CARB for approval. South Coast AQMD developed a Program Announcement and presented it to the Stationary Source Committee in June and the South Coast AQMD Governing Board in August, 2023. Updates on the Program Announcement have been presented at April 2023 Q2 CSC Meeting. 
South Coast AQMD has been routinely providing updates in BWT meetings, through email communications, and at 5 quarterly CSC Meetings in April 2022 Q2, July 2022 Q3, October 2022 Q4,  January 2023 Q1, and April 2023 Q2. South Coast AQMD attended HWS' and Leadership Council's in person meetings on February 15th and April 25th 2023 respectively to provide updates on the paving project.</t>
  </si>
  <si>
    <t>4.57 M</t>
  </si>
  <si>
    <t>ECV-5d-02C</t>
  </si>
  <si>
    <t>Road Dust Priority Areas</t>
  </si>
  <si>
    <t>Collaborate with Comité Civico del Valle (CCV) to obtain complaint data from their IVAN community-based reporting system to address road dust-related air quality concerns within ECV to help identify potential high priority areas for surface stabilizing projects (e.g., road paving) and update the CSC</t>
  </si>
  <si>
    <t>South Coast AQMD has been reaching out to Comité Civico del Valle (CCV) since ECV was selected in 2019 for continuous collaboration. Future collaborations with CCV representatives will occur at Working Team Meetings. This action will be further pursued in future reporting periods.</t>
  </si>
  <si>
    <t>ECV-5d-02D</t>
  </si>
  <si>
    <t>Dust Rule Enhancments</t>
  </si>
  <si>
    <t>Evaluate whether enhancements to Rules 403 and/or 403.1 or enforcement practices are needed based on CSC concerns about fugitive dust, conduct outreach to off-road equipment operators on Rules 403 and 403.1, and update the CSC</t>
  </si>
  <si>
    <t>South Coast AQMD provided a presentation on Rules 403 - Fugitive Dust and 403.1 - Supplemental Fugitive Dust Control Requirements for Coachella Valley Sources at the September 23, 2021 Q3 CSC Meeting. 
South Coast AQMD is maintaining a list of fugitive dust concerns from the CSC, and determined that no enhancements for enforcement are needed for Rule 403 program. South Coast AQMD developed door-hangers in July 2022 which are continuously distributed at meetings. Distribution began in March 2023. South Coast AQMD also provided an infographic with Fugitive Dust rules and information to the CSC via email in April 2020, and presented an overview on Rule 403/ 403.1 in September 2021 Q3 CSC Meeting. South Coast AQMD will pursue this action in future reporting periods.</t>
  </si>
  <si>
    <t>ECV-5d-03A; ECV-5d-02E</t>
  </si>
  <si>
    <t>Air Quality and Dust Alerts</t>
  </si>
  <si>
    <t>Conduct community outreach, including to schools and other youth groups (e.g., Sierra Club Youth Group), on subscribing to air quality alerts using the South Coast AQMD app to check air quality information (e.g., high wind advisories, air quality index and air quality forecasts), how to file a dust complaint, and update the CSC</t>
  </si>
  <si>
    <t xml:space="preserve">Door hanger describing helpful information regarding Fugitive Road Dust have been developed, printed and distributed and will continue to be shared out to youth groups and students. Information continues to be shared out at various community and youth events in Oasis, Mecca, Indio and North Shore (Nuestros Oasis, Communities for a New California Education Fund, Coachella Valley Unified School District) since March 2023, and South Coast AQMD will conduct ongoing outreach. Informational updates have been made in 3 CSC Meetings, October 2022 Q4, January 2023 Q1, and April 2023 Q2. Information on door hangers is available at: Fugitive Road Dust: http://www.aqmd.gov/docs/default-source/ab-617-ab-134/steering-committees/eastern-coachella-valley/door-hanger-dust.pdf?sfvrsn=8. 
South Coast AQMD will continue to pursue any additional opportunities, if available. </t>
  </si>
  <si>
    <t>ECV-5d-03B</t>
  </si>
  <si>
    <t>Installation of air filtration systems and replacement filters in schools, community centers, and homes to reduce exposure to dust emissions and update the CSC</t>
  </si>
  <si>
    <t>This is an ongoing action. South Coast AQMD conducted 9 meetings/workshops with CSCs and Budget Working Team members to develop a plan for a residential air filtration in ECV (April, August, September, October, and December 2022 and January, March, and April 2023)                                                                                                                                         • April 2021, the ECV CSC prioritized $1 million from the Year 3 Community Air Protection Program (CAPP) Incentive Program funds to home air filtration/purifier systems                                                                                                                       • June 2022, South Coast AQMD submitted a residential air filtration project plan to CARB and approved (2022-15CIP-SC)                                                                                                                                                                                                                                                                                                       
• November 2022, Board approved and released a Request for Proposal to identifying vendors for program implementation.                                                                                                                       • January 2023, South Coast AQMD received and began evaluation of the 14 vendor applications offering over 20 air filtration units                                                                                                                            
 • March 2022, School Filtration Project Plan approved by CARB. CARB further clarified private school air filtration could not be funded with (Community Air Protection Program) CAPP funds                                                                                                                                                                                                                                                      • April 2022, South Coast AQMD submitted a request to CARB to allow Supplemental Environmental (SEP) funds in lieu of CAPP funds to provide parochial and private schools air filtration
 • May 2022, South Coast AQMD Governing Board approved/released a Program Announcement (PA) for private schools and daycares to apply for air filtration funded by SEP funds
 • September 2022, South Coast AQMD received and began evaluation of the 205 school applications
 •July 2023, South Coast AQMD executed two contracts for the 184 eligible private schools and day cares to receive air filtration units, 8 within the ECV boundary 
In addition, on April 2022, South Coast AQMD coordinated with Imperial Irrigation District to provide a presentation at the April 2022 Q2 CSC Meeting, informing CSC members of weatherization and other programs to help reduce exposure</t>
  </si>
  <si>
    <t>ECV-5d-03C</t>
  </si>
  <si>
    <t>Home Weatherization Funding</t>
  </si>
  <si>
    <t>Identify funding and pursue collaboration with the appropriate entities to implement home weatherization projects and update the CSC</t>
  </si>
  <si>
    <t>April 2022, South Coast AQMD coordinated with Imperial Irrigation District to provide a presentation at the April 2022 Q2 CSC Meeting, informing CSC members of weatherization and other programs to help reduce exposure.</t>
  </si>
  <si>
    <t>ECV-5e-01A</t>
  </si>
  <si>
    <t>Sensor Network for PM2.5</t>
  </si>
  <si>
    <t>Improve Monitoring Network</t>
  </si>
  <si>
    <t>Work with the CSC and community to establish an air quality sensor network to: better understand PM2.5 levels from open burning in ECV; Identify repeat burn areas to characterize potential impacts on community members; and improve public information on spatiotemporal PM2.5 variability in the community</t>
  </si>
  <si>
    <t>South Coast AQMD has established and continues to expand a network of air quality sensors to measure PM2.5 in ECV Community. Siting of the air quality sensors was conducted in close collaboration with the MWT and CSC. The PM2.5 measurements gathered are being correlated with the information on location and times of the burns in order to characterize the community impacts. 
Updates have been provided at 8 MWT meetings and at January 2021, September 2021 Q3, December 2021 Q4, and April 2022 Q2 CSC Meetings. MWT meetings in which the sensor network was discussed were: February 16, 2021, March 4, 2021, March 23, 2021, April 21, 2021, May 4, 2021, January 18, 2022, March 18, 2022, and April 19, 2022.</t>
  </si>
  <si>
    <t>PM2.5 Investigations</t>
  </si>
  <si>
    <t>Based on findings from monitoring PM2.5 levels, determine if follow up investigations are needed; conduct investigations, if any, and update the CSC</t>
  </si>
  <si>
    <t>South Coast AQMD has established and continues to expand a network of air quality sensors to measure PM2.5 in ECV Community. Siting of the air quality sensors was conducted in close collaboration with the Monitoring Working Team and CSC. South Coast AQMD continues to collect PM2.5 data, which is also accessible to the public via the Aeroqual AQY Sensor Data Dashboard through the monitoring webpage ((http://www.aqmd.gov/ab617/monitoring/ecv).</t>
  </si>
  <si>
    <t>ECV-5e-02A</t>
  </si>
  <si>
    <t>Open Burning Reduction</t>
  </si>
  <si>
    <t>Reduce Emissions from Open Burning</t>
  </si>
  <si>
    <t>Pursue emission reductions from open burning by: developing a list of available technologies, best practices and alternatives to open burning; assessing the feasibility of new requirements for open burning; enhancing enforcement efforts through additional inspections; conducting follow-up investigations; make referrals to appropriate agencies, and update the CSC</t>
  </si>
  <si>
    <t>South Coast AQMD provided alternatives to open burning at the July 2021 Q2 CSC Meeting. Additionally, South Coast AQMD is gathering a list of burning alternatives to determine feasibility of new requirements for open burning, and a stakeholder list to solicit input.  From 2019 to June 30, 2023, South Coast AQMD conducted enforcement of Rule 444 - Open Burning, including 488 open burn activities that included pre-permit inspections, permit inspections, burn observations and surveillance and 136 complaints, and referrals were sent to the Combustible Materials Taskforce run by CALFIRE. 4 Notice of Violations (NOVs) were issued in 2020 and 1 in 2023.
South Coast AQMD will pursue the remaining actions in future reporting periods.</t>
  </si>
  <si>
    <t>ECV-5e-02B</t>
  </si>
  <si>
    <t>Emergency Response to Open Burning</t>
  </si>
  <si>
    <t>Continue existing and pursue additional collaborative partnerships with: local tribes to reduce open burning through outreach, enforcement, and regulation; Riverside County Fire Department for focused enforcement of illegal burning sites; and Congressional office and Desert Healthcare District to develop an emergency response plan, and update the CSC</t>
  </si>
  <si>
    <t>South Coast AQMD has made initial contact with Torres-Martinez, Riverside County Fire Department, the Combustible Materials Task Force, and Desert Healthcare District &amp; Foundation (DHCD&amp;F).  DHCD&amp;F has developed an Air Quality Emergency Communication Plan and South Coast AQMD has provided comments, which will be incorporated before public release. South Coast AQMD will continue this collaboration to identify ways to address open burning.</t>
  </si>
  <si>
    <t>ECV-5e-02C</t>
  </si>
  <si>
    <t>Open Burning Alternatives</t>
  </si>
  <si>
    <t>Pursue funding opportunities for equipment or services to be used as alternatives to agricultural burning (e.g. chippers, grinders, digesters, air curtain destructors, etc.) and emergency burning for freeze prevention (e.g. fan systems), and update CSC</t>
  </si>
  <si>
    <t>South Coast AQMD incorporated a control measure (MCS-02) in the 2022 Air Quality Management Plan (AQMP) to reduce particulate matter (PM) emissions from fires and open burning via hand-thinning, mechanical thinning, and the use of chipping equipment (chipping) to mitigate excess fuels. South Coast AQMD is working with local fire agencies to pursue funding opportunities. Additionally, South Coast AQMD contacted Mountain Rim Fire Safe Council (MSFRC) to discuss opportunities for collaboration.</t>
  </si>
  <si>
    <t>ECV-5e-02D and ECV-5e-02E</t>
  </si>
  <si>
    <t>Outreach on Open Burning</t>
  </si>
  <si>
    <t xml:space="preserve">Conduct outreach to farm owners, operators, and workers to encourage: best burn practices and methods to reduce emissions; rules and regulations on open burning; and ways to report suspected illegal burning, and update the CSC </t>
  </si>
  <si>
    <t>South Coast AQMD developed an infographic that provided an overview of Rule 444 - Open Burning and provided it to the CSC. South Coast AQMD is identifying opportunities and/or developing additional outreach materials to continue providing outreach. Open burning presentations were conducted on August 2020 and April 2021. The outreach material is available at:  
https://www.aqmd.gov/docs/default-source/ab-617-ab-134/steering-committees/eastern-coachella-valley/agricultural-burning.pdf?sfvrsn=14</t>
  </si>
  <si>
    <t>ECV-5e-03A</t>
  </si>
  <si>
    <t>Public Outreach Materials on Open Burning</t>
  </si>
  <si>
    <t>Reduce Exposure to Open Burning</t>
  </si>
  <si>
    <t>Pursue collaborative partnerships with: Riverside County Fire Department and community organizations to develop and distribute informational materials related to open burning, fire safety, and air pollution; and Desert Health Care District (DHCD) to obtain information on their response and prevention plan, and update the CSC</t>
  </si>
  <si>
    <t>South Coast AQMD has made initial contact with Torres-Martinez, Riverside County Fire Department, the Combustible Materials Task Force, and Desert Healthcare District &amp; Foundation (DHCD&amp;F). Desert Health Care District and Foundation  has developed an Air Quality Emergency Communication Plan and South Coast AQMD has provided comments, which will be incorporated before public release. South Coast AQMD will continue this collaboration to identify ways to address open burning. South Coast AQMD will continue to pursue any additional opportunities, if available.</t>
  </si>
  <si>
    <t>ECV-5e-03B</t>
  </si>
  <si>
    <t>Permitted Burning Notification System</t>
  </si>
  <si>
    <t>Pursue opportunities to develop an online system (e.g., notification system, database) that informs the community when South Coast AQMD permitted burning is expected to occur and update the CSC</t>
  </si>
  <si>
    <t xml:space="preserve">South Coast AQMD has initiated the notification development process and will pursue next steps in future reporting periods.                          </t>
  </si>
  <si>
    <t>ECV-5e-03C</t>
  </si>
  <si>
    <t>Air Filtration near Frequent Burn Sites</t>
  </si>
  <si>
    <t>Identify funding to implement weatherization projects and to install and maintain air filtration systems at schools and homes located near frequent burn sites</t>
  </si>
  <si>
    <t>This is an ongoing action, South Coast AQMD  conducted 9 meetings/workshops with CSCs and Budget Working Team members to develop a plan for a residential air filtration in ECV (April, August, September, October, and December 2022 and January, March, and April 2023)                                                                                                                                         • April 2021, the ECV CSC prioritized $1 million from the Year 3 Community Air Protection Program (CAPP) Incentive Program funds to home air filtration/purifier systems   
 • March 2022, School Filtration Project Plan approved by CARB. CARB further clarified private school air filtration could not be funded with (Community Air Protection Program) CAPP funds                                                                                                                                                                                                                                                      • April 2022, South Coast AQMD submitted a request to CARB to allow Supplemental Environmental (SEP) funds in lieu of CAPP funds to provide parochial and private schools air filtration
 • May 2022, South Coast AQMD Governing Board approved/released a Program Announcement (PA) for private schools and daycares to apply for air filtration funded by SEP funds
• June 2022, South Coast AQMD submitted a residential air filtration project plan to CARB and approved (2022-15CIP-SC)   
 • September 2022, South Coast AQMD received and began evaluation of the 205 school applications                                                                                                                                                                                                                                                                                                                                                                                                                        
• November 2022, Board approved and released a Request for Proposal to identifying vendors for program implementation.                                                                                                                       • January 2023, South Coast AQMD received and began evaluation of the 14 vendor applications offering over 20 air filtration units                                                                                                                            
 • July 2023, South Coast AQMD executed two contracts for the 184 eligible private schools and day cares to receive air filtration units, 8 within the ECV boundary
In addition, on April 2022, South Coast AQMD coordinated with Imperial Irrigation District to provide a presentation at the April 2022 Q2 CSC Meeting, informing CSC members of weatherization and other programs to help reduce exposure</t>
  </si>
  <si>
    <t>ECV-5e-04A</t>
  </si>
  <si>
    <t>Illegal Dumping Compliance</t>
  </si>
  <si>
    <t>Reduce Illegal Dumping</t>
  </si>
  <si>
    <t>Pursue collaborative partnership with Riverside County Code Enforcement to conduct focused enforcement of illegal dumping laws, improve the system to report potential dumping violations, and Fire Department to provide guidance and educational materials to community on potential fire hazards related to illegal dumping, and how to report such fires</t>
  </si>
  <si>
    <t xml:space="preserve">South Coast AQMD interacts with other agencies through the Combustible Materials Taskforce on a monthly basis. Illegal dump sites are being reported to code enforcement for follow-up and enforcement. South Coast AQMD will pursue this action in future reporting periods.
</t>
  </si>
  <si>
    <t>Illegal Dumping Complaint System</t>
  </si>
  <si>
    <t>Pursue collaborative partnership with community-based organizations, including Comité Civico Del Valle (CCV) and Coachella Valley Environmental Justice Task Force (CVEJTF), to establish a complaint-report tracking system to better track illegal dumping activities, and implement an outreach campaign for the IVAN reporting system for illegal dumping</t>
  </si>
  <si>
    <t>South Coast AQMD developed the mobile application for complaint reporting.  South Coast AQMD is in the process of upgrading its  internal complaint tracking system.   Community members can now file complaints via telephone, website, or mobile application at: https://www.aqmd.gov/home/air-quality/complaints</t>
  </si>
  <si>
    <t xml:space="preserve">Illegal Dumping Prevention and Clean Up </t>
  </si>
  <si>
    <t>Pursue collaborative partnership with Waste Management, Riverside County Department of Waste Resources, Community Councils, and local farm owners, landowners, and landscapers to identify ways to reduce illegal dumping (e.g., fencing, composting) and/or conduct clean-up services (e.g., monthly free waste collection day and related outreach)</t>
  </si>
  <si>
    <t xml:space="preserve">The Combustible Materials Task Force presented on illegal dumping at the March 2021 Q1 CSC Meeting. South Coast AQMD began discussions with Riverside County Fire Department and other local agencies to gather informational material related to open burning.  South Coast AQMD has compiled information on illegal dumping rules and regulations, complaint lines to report illegal dumping, and legal locations to dump and developed infographics on  "Fire Prevention in Green Waste Piles and Waste Disposal Sites to prevent Illegal Dumping" and "Rules pertaining to agricultural burning" and shared with the ECV community through email in March 2023.                                                                                                                                </t>
  </si>
  <si>
    <t>Combustible Material Task Force Collaboration</t>
  </si>
  <si>
    <t>Pursue collaborative partnership with Combustible Material Task Force to support green waste complaint reporting and follow-up investigations</t>
  </si>
  <si>
    <t xml:space="preserve">South Coast AQMD interacts with other agencies through the Combustible Materials Taskforce on a monthly basis.
Measures to support green waste complaint reporting mobile app. Follow-up inspections are being conducted.
South Coast AQMD interacts with other agencies through the Combustible Materials Taskforce on a monthly basis.
Since August 2022, green waste complaints can be filed via telephone, web, or mobile app.  South Coast AQMD responds to all complaints.  South Coast AQMD will provide updates in future reporting periods. </t>
  </si>
  <si>
    <t>CVAG Collaboration on Illegal Dumping</t>
  </si>
  <si>
    <t>Pursue collaborative partnership with Coachella Valley Association of Governments (CVAG) to encourage future allocations of funds to address illegal dumping</t>
  </si>
  <si>
    <t>Prevention of Illegal Dumping on Tribal Lands</t>
  </si>
  <si>
    <t>Pursue collaborative partnership with Torres Martinez Desert Cahuilla Indians (TMDCI) to pursue opportunities (e.g., fencing, berm construction, camera/drone technology) to address illegal dumping on tribal lands</t>
  </si>
  <si>
    <t>ECV-5e-04B</t>
  </si>
  <si>
    <t>Outreach on Reporting Illegal Dumping</t>
  </si>
  <si>
    <t>Conduct outreach (e.g., Public Service Announcements) to community members, including schools and other youth groups (e.g., Sierra Club Youth Group), and farm workers on how to report illegal dumping activities and update the CSC</t>
  </si>
  <si>
    <t>South Coast AQMD is developing materials to conduct outreach for this action. South Coast AQMD has worked with the Outreach Working Team to identify CERP actions, including this one, to establish outreach targets, a timeline, and responsibilities for implementing the action.</t>
  </si>
  <si>
    <t>ECV-5e-04C</t>
  </si>
  <si>
    <t>Funding Opportunities for Illegal Dumping Clean up</t>
  </si>
  <si>
    <t xml:space="preserve">Pursue funding opportunities for waste collection services for illegally dumped waste, non-agricultural waste disposal (i.e., waste collection event), and fencing or berm construction or drone/camera technology to discourage illegal dumping, and update the CSC </t>
  </si>
  <si>
    <t>ECV-5f-01A</t>
  </si>
  <si>
    <t>Diesel Source Identification and Outreach</t>
  </si>
  <si>
    <t>Reduce Emissions and Exposure from Diesel Mobile Sources</t>
  </si>
  <si>
    <t xml:space="preserve">Identify air quality concerns related to diesel mobile sources, quantify emissions from diesel mobile sources, provide an informational workshop on diesel mobile sources, and update the CSC </t>
  </si>
  <si>
    <t xml:space="preserve">CSC members have identified specific air quality concerns related to diesel mobile sources. In close collaboration with Monitoring Working Team (MWT) and CSC, South Coast AQMD has established and continues to expand a network of air quality sensors to measure PM2.5 and NO2 in the Eastern Coachella Valley Community. South Coast AQMD has also deployed total carbon and black carbon monitors at the Mecca monitoring station. Updates have been provided at 8 MWT meetings and at January 2021, September 2021 Q2, December 2021 Q3, and April 2022 Q2 CSC Meetings. </t>
  </si>
  <si>
    <t>Sensor Network for Diesel Emissions</t>
  </si>
  <si>
    <t>If prioritized by the CSC, create an air quality sensor network for measurements of PM2.5 and NO2 supported by black carbon measurements (where possible and for limited duration) to better understand the impact of diesel emissions in the community</t>
  </si>
  <si>
    <t>South Coast AQMD has established and continues to expand a network of air quality sensors to measure PM2.5 and NO2 in ECV Community. A continuous Black Carbon monitor is also installed at Mecca Air Monitoring Station. Siting of the air quality sensors was conducted in close collaboration with the MWT and CSC. 
Updates have been provided at 8 MWT meetings and at January 2021, September 2021 Q3, December 2021 Q4, and April 2022 Q2 CSC Meetings.  MWT meetings in which the sensor network was discussed were: February 16, 2021, March 4, 2021, March 23, 2021, April 21, 2021, May 4, 2021, January 18, 2022, March 18, 2022, and April 19, 2022.</t>
  </si>
  <si>
    <t>No Truck Idling</t>
  </si>
  <si>
    <t>If prioritized by the CSC, collaborate with CARB to identify opportunities for focused enforcement and additional regulatory measures; conduct outreach on how to report idling trucks; and identify and prioritize locations for no idling sign installation</t>
  </si>
  <si>
    <t>Materials have been developed, but outreach is pending. South Coast AQMD will pursue the remaining actions in future reporting periods.  CARB performed focused enforcement including 11 Off-Road, 2 TRU and 123 Idling inspections, resulting in 2 TRU and 2 Idling violations.
CARB is implementing early reporting for manufacturers and is gearing up for the first required manufacturer sales reporting in 2023 by developing and testing manufacturer reporting methods. CARB has processed the fleet operational data collected from the Large Entity Reporting and used it to help develop the Advanced Clean Fleets rulemaking. CARB is currently working with sister agencies to share an anonymized and aggregated data set for zero-emissions fueling infrastructure planning purposes. 
https://ww2.arb.ca.gov/our-work/programs/advanced-clean-trucks/act-meetings-workshops</t>
  </si>
  <si>
    <t>Truck Traffic Restricitions</t>
  </si>
  <si>
    <t>If prioritized by the CSC, identify opportunities to collaborate with local land use and transportation agencies to restrict heavy-duty trucks from transiting near sensitive land uses and implement vegetative barriers around the railroad that passed through the community</t>
  </si>
  <si>
    <t>ECV-5f-01B</t>
  </si>
  <si>
    <t>Truck Replacement Incentives</t>
  </si>
  <si>
    <t>Identify opportunities to incentivize the replacement of older, higher polluting on-road (e.g., trucks) and off-road (e.g., tractors, freight trains, agricultural equipment) equipment with cleaner technology; and update the CSC</t>
  </si>
  <si>
    <t>South Coast AQMD provided funding in ECV for off-road equipment primarily in the Agricultural sector (e.g., tractors, forklifts, loaders) a total of $24.6M to date in Year 1 through Year 3 Community Air Protection Program (CAPP) Incentive Program funding. This resulted in 116.2 TPY (NOX), 13.6 TPY (ROG) and 9.4 TPY (PM). Additional funding from CAPP Year 5 and 6 funds will further support this action as projects are currently being evaluated under the 2023 Carl Moyer Program solicitation. South Coast AQMD intends to provide updates to CSCs in Q4 2023/Q1 2024.</t>
  </si>
  <si>
    <t>249 off-road projects (Ag and non-Ag) = $24.6M</t>
  </si>
  <si>
    <t>NOX = 116.2 (TPY)
PM = 9.4 (TPY)</t>
  </si>
  <si>
    <t>ECV-5f-01C</t>
  </si>
  <si>
    <t>Zero Emission School Buses</t>
  </si>
  <si>
    <t>Identify funding opportunities to replace older diesel school buses with zero or near-zero emission school buses in ECV in all school districts within ECV and update the CSC</t>
  </si>
  <si>
    <t>Replacement of School buses to zero or near-zero emission technology was identified as a potential community-identified project to allocate Year 3 Community Air Protection Program (CAPP) Incentive Program funds to. In December 2021, South Coast AQMD Governing Board approved school bus replacement projects under Lower-Emission School Bus Program (LESBP). Of the 178 projects at $47M, six (6) projects were located in ECV. South Coast AQMD plans to update the CSC in Q3 2023/Q1 2024.</t>
  </si>
  <si>
    <t>6 school bus replacement projects ((2) ZE and (4) CNG) = $1.6M</t>
  </si>
  <si>
    <t>NOX = 1.6 (TPY)
PM = 0.1 (TPY)</t>
  </si>
  <si>
    <t>ECV-5f-01D</t>
  </si>
  <si>
    <t>Zero Emission Infrastructure</t>
  </si>
  <si>
    <t>Identify funding to install zero emission charging infrastructure in ECV and update the CSC</t>
  </si>
  <si>
    <t xml:space="preserve">In January 2023 Q1 CSC Meeting, South Coast AQMD provided updates Carl Moyer Program which included zero emission Infrastructure category. </t>
  </si>
  <si>
    <t>ECV-5g-01A</t>
  </si>
  <si>
    <t>Greenleaf Power Plant Emissions Reduction</t>
  </si>
  <si>
    <t>Reduce Emissions from Greenleaf Desert Power View Plant</t>
  </si>
  <si>
    <t>Work with CSC, tribal government and USEPA to identify air quality concerns related to Greenleaf Desert View Power Plant (e.g., CSC survey), and compile emissions, pollution controls, and compliance history for Greenleaf, and update the CSC</t>
  </si>
  <si>
    <t>South Coast AQMD &amp; U.S. EPA</t>
  </si>
  <si>
    <t xml:space="preserve">South Coast AQMD has been in conversations with U.S. EPA to obtain information about the facility (e.g., regulatory jurisdiction). U.S. EPA provided an overview during the January 2022 quarter 1 CSC Meeting on U.S. EPA Authority, Monitoring and Enforcement Agreement, Federal Permit Conditions and Federal enforcement and compliance of the facility. South Coast AQMD enforcement staff continues to coordinate with US EPA on matters relating to the Greenleaf Desert View Power Plant. In November 2021, the two agencies conducted a joint inspection of the facility. On August 9, 2023, South Coast AQMD and US EPA attended the Desert View Power Community Meeting in Mecca. Representatives from Environmental Justice groups, the Cabazon Band of Cahuilla Indians, community members, and Cal EPA were also present. US EPA staff reviewed the federal violations issued to the facility and held roundtable discussions with community members to discuss efforts to improve air quality in ECV. Thereafter, during the ECV CSC meeting held on October 19, 2023, US EPA provided an update on the status of their violations.
Desert View Power also presented additional information on the facility at the 2022 Q2 CSC Meeting. Fixed-site monitoring of PM and its composition is ongoing at Mecca station. South Coast AQMD has been working with Coachella Valley Housing Authority for potential deployment of air quality sensor near the facility. Updates have been provided  at 13 MWT meetings and at January  2021, September 2021 Q3, December 2021 Q4, April 2022 Q2, and June 2022 Q3 CSC Meetings. </t>
  </si>
  <si>
    <t>Greenleaf Power Plant Sensor Deployment</t>
  </si>
  <si>
    <t>Work with CSC, tribal government and USEPA to conduct PM monitoring near the facility, identify strategic locations for air quality sensor deployment to capture potential PM2.5 emissions from the facility, and assess the potential impact on the community</t>
  </si>
  <si>
    <t>Fixed-site monitoring of PM and its components is ongoing at the Mecca station (located within the perimeter of Saul Martinez Elementary School, and one mile southeast to the power plant). South Coast AQMD has been working with Coachella Valley Housing Authority for potential deployment of air quality sensors (that can measure PM2.5 among other pollutants) in the Paseo De Los Heroes facility, which is one of the closest residential locations near the Greenleaf power plant. 
Updates have been provided  at 9 MWT meetings and at January 2021, September 2021 Q3, December 2021 Q4, and April 2022 Q2 CSC Meetings. MWT meetings in which Greenleaf Dessert View Power Plant or the sensor network was discussed were: February 16, 2021, March 4, 2021, March 23, 2021, April 21, 2021, May 4, 2021, January 18, 2022, March 18, 2022,  April 19, 2022, and July 26, 2022. South Coast AQMD will pursue the remaining actions in future reporting periods.</t>
  </si>
  <si>
    <t>Greenspace near Greenleaf Power Plant</t>
  </si>
  <si>
    <t xml:space="preserve">Work with CSC, tribal government and USEPA to identify appropriate tree planting locations near areas of concern (e.g., mobile home parks and schools), to be updated annually, and seek opportunities to implement tree planting projects around the perimeter of the facility. If appropriate funding is identified, submit one to two applications. </t>
  </si>
  <si>
    <t>The CSC provided some potential tree planting locations (e.g., around the Salton Sea and along the rail line that crosses the community). South Coast AQMD informed the CSC about tree planting opportunities from other agencies (e.g., Treecovery Grant Program from the California Releaf Treecovery Grant and the Environmental Enhancement). South Coast AQMD has also identified policies in local and regional plans as opportunities to collaborate in tree planting projects and discussed potential tree species to be planted around the Salton Sea with IID. South Coast AQMD is continuing to seek new or existing sources or programs that can provide funding for tree planting. Additionally, in November 2021, the South Coast AQMD Governing Board recognized $64,000 in CAPP Implementation funds for a request for proposals to seek contractors to identify funding opportunities for tree planting projects, which is available at: http://www.aqmd.gov/docs/default-source/Agendas/Governing-Board/2021/2021-nov5-011.pdf?sfvrsn=2. South Coast AQMD released a Request for Proposals (RFP) to invite submissions from eligible bidders to prepare and submit workplan(s) that seek(s) funding to plant trees and/or increase green space in ECV. This RFP was made available on August 5th, 2022 but no application was received. South Coast AQMD is exploring additional options to implement this action and identify additional funding resources.</t>
  </si>
  <si>
    <t>Air Filtration Near Greenleaf Power Plant</t>
  </si>
  <si>
    <t xml:space="preserve">Reduce Exposure to Harmful Air Pollutants </t>
  </si>
  <si>
    <t>Work with CSC, tribal government and USEPA to identify funding to implement weatherization projects and to install and maintain air filtration systems at schools, community centers and homes to reduce exposure to industrial, commercial and other sources.</t>
  </si>
  <si>
    <t>In April 2022, South Coast AQMD coordinated with Imperial Irrigation District to provide a presentation at the April 2022 Q2 CSC Meeting, informing CSC members of weatherization and other programs to help reduce exposure.
South Coast AQMD will continue to provide additional information, if available.</t>
  </si>
  <si>
    <t>ECV-5g-01B</t>
  </si>
  <si>
    <t>Greenleaf Power Plant Repurposed Funds</t>
  </si>
  <si>
    <t>Pursue a collaborative partnership with the Coachella Valley Association of Governments (CVAG) to consider requiring all future allocations of funds from the Greenleaf Desert View Power Plant in the ECV community to reduce air pollution emissions or exposures</t>
  </si>
  <si>
    <t xml:space="preserve">In January 2023, South Coast AQMD met with Coachella Valley Association of Governments (CVAG) and discussed concerns about Greenleaf Desertview Power Plant and invited CVAG to present information on programs implemented which have benefited the community. </t>
  </si>
  <si>
    <t>SELA</t>
  </si>
  <si>
    <t>SELA-5b-01A</t>
  </si>
  <si>
    <t>Community Pollution Enforcement Workgroup</t>
  </si>
  <si>
    <t>Reduce Emissions from Truck Traffic and Freeways</t>
  </si>
  <si>
    <t>CARB will establish a Community Pollution Enforcement Workgroup for trucks and other vehicles in the SELA community at the federal, state, regional, and local levels, as available and meet quarterly to: Discuss community complaints and improve the process to report complaints to CARB; develop a list of potential air pollution concerns; update the community on inspections by state and local partners; help establish truck routes, local no idling ordinances, truck parking away from local neighborhoods, and update the CSC</t>
  </si>
  <si>
    <t>SELA-5b-01B</t>
  </si>
  <si>
    <t>CARB would work with local trucking companies to distribute information about incentives for zero emission trucks, importance of reducing non-critical idling (e.g., maintenance costs savings due to reduced wear and tear, and fuel cost savings), and update the CSC</t>
  </si>
  <si>
    <t>CARB completed educational material for truck drivers on the idling rules (https://ww2.arb.ca.gov/resources/fact-sheets/truck-idling-rules-fact-sheet) and distributed them during inspections in the community. 
South Coast AQMD has provided pamphlets to truck owners/operators during idling sweep inspections regarding incentives for zero emission trucks and the importance of reducing non-critical idling.</t>
  </si>
  <si>
    <t>SELA-5b-01C</t>
  </si>
  <si>
    <t xml:space="preserve">CARB to collaborate with South Coast AQMD to conduct quarterly enforcement sweeps, evaluate findings, seek input from CSC, and report back to CSC periodically
</t>
  </si>
  <si>
    <t xml:space="preserve">South Coast AQMD conducted the following Quarterly Sweeps:
9 sweeps conducted:
- June 16, 2021, 6 trucks, 5 stickers, 0 NOVs
- August 6, 2021, 15 trucks, 13 stickers, 0 NOVs
- December 16, 2021, 15 trucks, 14 stickers, 0 NOVs
- March 16, 2022, 8 trucks, 7 stickers, 0 NOVs 
- August 2, 2022, 11 trucks, 6 stickers, 3 NOVs
- September 21, 2022, 6 trucks, 5 stickers, 0 NOVs
- December 9, 2022, 8 trucks, 2 stickers, 0 NOVs
- January 18, 2023, 26 trucks, 17 stickers, 0 NOVs
- April 6, 2023, 14 trucks, 9 stickers, 0 NOVs
CARB performed 7 Drayage, 35 ECL, 33 Smoke, 30 Tampering, 858 Idling, 21 Off-Road, 121 TRU and 28 Truck &amp; Bus inspections resulting in 6 ECL, 1 Smoke, 3 Tampering, 17 Idling, 9 Off-road, 79 TRU and 4 Truck &amp; Bus violations.
CSC updates and adjustments were provided at the June 2021 Q2 and December 2022 Q4 CSC Meetings. South Coast AQMD is in the process of coordinating additional updates. </t>
  </si>
  <si>
    <t>SELA-5b-01D</t>
  </si>
  <si>
    <t>Truck "No Idling" Signs</t>
  </si>
  <si>
    <t>Collaborate with CSC to identify and prioritize locations for “No Idling” signs, collaborate with other entities as needed to install and enforce “No Idling” signs, and signs will include CARB and South Coast AQMD’s contact information and roles in enforcing heavy duty truck idling regulations, and update the CSC</t>
  </si>
  <si>
    <t xml:space="preserve">Twenty (20) signs have been installed in South Gate. South Coast AQMD met with CARB during Q1 2021 to discuss next steps since the latter is the lead agency for this action. CARB solicited CSC feedback at the September 2021 Q4 CSC Meeting and updates on the "no truck idling" signs were provided during the December 2022 Q4 CSC Meeting. </t>
  </si>
  <si>
    <t>SELA-5b-01E</t>
  </si>
  <si>
    <t>Warehouse Rule Development</t>
  </si>
  <si>
    <t>Development of the Warehouse ISR, update CSC about Warehouse ISR working group meetings, and provide updates to  CSC</t>
  </si>
  <si>
    <t>Rule 2305 - Warehouse Indirect Source Rule was adopted at the South Coast AQMD May 2021 Governing Board Meeting. The CSC was updated at the June 2021 Q3 CSC Meeting.</t>
  </si>
  <si>
    <t>SELA-5b-01F</t>
  </si>
  <si>
    <t>Truck Incentives Outreach</t>
  </si>
  <si>
    <t>Outreach to small businesses (e.g., independent truck owners and operators) and local fleets for incentive funds, prioritizing zero emission trucks where commercially available (e.g., Class 6 or below).</t>
  </si>
  <si>
    <t>South Coast AQMD developed brochures and presented on the Carl Moyer Program at the March 2023 Q1 CSC Meeting. South Coat AQMD sent out email announcements to truck operators located in the community.</t>
  </si>
  <si>
    <t>SELA-5b-01G</t>
  </si>
  <si>
    <t>Conduct outreach to the SELA community about battery electric, fuel cell, and hybrid options and incentives for replacement of older polluting light duty vehicles with cleaner vehicles, and work with partners to increase the availability of publicly accessible electric vehicles and other alternative fueling stations in the community, and update the CSC</t>
  </si>
  <si>
    <t>Q1 2023 - South Coast AQMD developed brochures and presented at SELA CSC Meeting on Carl Moyer Program and sent out eblasts to truck operators located within 617 ZIP codes within the SELA community.</t>
  </si>
  <si>
    <t>SELA-5b-01H</t>
  </si>
  <si>
    <t>Freeway Expansion Project Identification</t>
  </si>
  <si>
    <t>Identify freeway projects (e.g., freeway expansion projects) within the community that are submitted to South Coast AQMD for review under the CEQA, and include in monthly report to the Mobile Source Committee, and update the CSC</t>
  </si>
  <si>
    <t>South Coast AQMD continues to review CEQA environmental documents, including potential freeway projects in the SELA community. South Coast AQMD met with Caltrans in February 2021 regarding the I-710 Freeway widening project.</t>
  </si>
  <si>
    <t>SELA-5b-01I</t>
  </si>
  <si>
    <t>Truck Route Air Monitoring</t>
  </si>
  <si>
    <t>Conduct air monitoring in the community (e.g., along the Alameda corridor) to support implementation of truck emission reduction strategies and help track truck emissions and community exposure from truck emissions, and update the CSC</t>
  </si>
  <si>
    <t xml:space="preserve">Comprehensive air monitoring activities (including mobile and fixed-site monitoring) have been conducted in this community by South Coast AQMD and its contractor. Due to overlap of SELA's emission investigation boundary with that of another AB 617 community (ELABHWC), initial mobile surveys took place in the northern region of  SELA as early as Q3 2019. Since the initiation of CAMP implementation in Q4 2020, mobile monitoring surveys have continued to be conducted in the community measuring diesel exhaust emission markers such as particulate matter (PM), black carbon (BC), ultrafine particles (UFP), and nitrogen dioxide (NO2). These activities include Aclima's measurements in the northern part of SELA boundary.  A fixed-site monitoring station  (Huntington Park site) has also been established at Gage Middle School in Q2 2022 to track concentration trends. Measurement results show persistent elevated levels on freeways, major roadways and on and off ramps, indicating contributions from truck traffic emissions indicating the importance of reducing these emissions in areas impacted by heavy duty truck traffic.
Updates have been provided at January 2021 Q1, April 2021 Q2, September 2021 Q4, January 2022 Q1, and April 2022 Q2 CSC Meetings. </t>
  </si>
  <si>
    <t>SELA-5b-01J</t>
  </si>
  <si>
    <t>Clean Truck Lanes</t>
  </si>
  <si>
    <t>Encourage the designation of clean truck lanes on the I-710 freeway and update the CSC</t>
  </si>
  <si>
    <t>South Coast AQMD met with Caltrans and LA Metro in February 2021 to discuss a potential clean trucks lane as part of the I-710 Freeway widening project.</t>
  </si>
  <si>
    <t>SELA-5b-01K</t>
  </si>
  <si>
    <t>Zero Emission Truck Deployment</t>
  </si>
  <si>
    <t>Encourage the deployment of zero emission trucks in the Southeast Los Angeles community where commercially available (e.g., Class 6 or below)</t>
  </si>
  <si>
    <t>•	2021: Through a participatory budgeting process, community allocated $5M from Year 3 CAP funds for ZE trucks, equipment, and infrastructure 
•	December 2021: First working group meeting - initial community input/feedback, discussions on costs and incentive challenges, development of a truck project plan and loaner concept
•	January 2022: Second working group meeting - community discussion and feedback; continued development of truck project plan
•	March 2022: Third working group meeting – discussed elements of draft Truck Project Plan
•	April 2022: Submitted draft Truck Project Plan for CARB review
•	February 2023: Fourth working group meeting - discussed amendments and updates to the Project Plan, incorporating changes by CARB 
•	March 2023: Submitted amended AB 617 Clean Technology Truck Loaner Program Project Plan to CARB for approval
•	March 17, 2023: AB 617 Clean Technology Truck Loaner Program Project Plan (2022-21CIP-SC) approved by CARB
•	May 2023: Presented project plan updates and next steps
•	June 2023: Fifth working group meeting – discussed and invited community and vendor feedback for Request for Proposal (RFP) and Program Announcement (PA)
•	August 2023: Technology Committee to seek approval to move forward with  RFP P2024-01 for the AB 617 Clean Technology Truck Loaner Program. If approved, the item will be presented at September 2023's South Coast AQMD Governing Board meeting to open solicitation to accept bidder applications
CARB is implementing early reporting for manufacturers and is gearing up for the first required manufacturer sales reporting in 2023 by developing and testing manufacturer reporting methods. CARB has processed the fleet operational data collected from the Large Entity Reporting and used it to help develop the Advanced Clean Fleets rulemaking. CARB is currently working with sister agencies to share an anonymized and aggregated data set for zero-emissions fueling infrastructure planning purposes. 
https://ww2.arb.ca.gov/our-work/programs/advanced-clean-trucks/act-meetings-workshops</t>
  </si>
  <si>
    <t>SELA-5b-02L</t>
  </si>
  <si>
    <t>Catalytic Converter Deterrence</t>
  </si>
  <si>
    <t>Reduce Catalytic Converter Theft in SELA</t>
  </si>
  <si>
    <t>CARB to pursue a catalytic converter theft deterrence and education program in SELA and update the CSC</t>
  </si>
  <si>
    <t>CARB has held 6 catalytic converter theft deterrence workgroup meetings. CARB enforcement also met with BAR, DMV VDIS and interviewed local law enforcement agencies to better understand the situation and options. CARB developed a 2-page informational document that provides an overview of the workgroup and measures community members can take to reduce their risk of being victim to catalytic converter theft. CARB provided updates at the December 2022 Q4 and June 2023 Q2 CSC Meetings. An outreach event on catalytic converters will be held in the future.</t>
  </si>
  <si>
    <t>SELA-5b-03M</t>
  </si>
  <si>
    <t>Reduce Exposure to Truck Emissions</t>
  </si>
  <si>
    <t>Work with local school districts, and CSC members to identify and prioritize schools exposed to truck emissions that may benefit from installation of air filtration systems</t>
  </si>
  <si>
    <t xml:space="preserve">• April 2021, SELA CSC allocated $2.5M in Year 3 CAPP funds for school air filtration and South Coast AQMD facilitated input from the CSC on developing a list of prioritized schools for air filtration
• May 2021, South Coast AQMD published the school priority list developed with community input
• October 2021, South Coast AQMD submitted a Draft School Filtration Project Plan to CARB for review
• March 2022, School Filtration Project Plan approved by CARB (2022-14CIP-SC). CARB further clarified private school air filtration could not be funded with CAPP funds.                                                                                                                                                                                                                                                      
• April 2022, South Coast AQMD submitted a request to CARB to allow Supplemental Environmental (SEP) funds in lieu of CAPP funds to provide parochial and private schools air filtration. An update was also provided at the April 2022 Q2 CSC Meeting.                       
• May 2022, South Coast AQMD Governing Board approved/released a Program Announcement (PA) for private schools and daycares to apply for air filtration funded by SEP funds                                                
• September 2022, South Coast AQMD received and began evaluation of the 205 school applications               
• July 2023, South Coast AQMD executed two contracts for the 184 eligible private schools and day cares to receive air filtration units, 8 within the SELA boundary   </t>
  </si>
  <si>
    <t>$1.1M (SEP Funds), $2.5 CAPP Funds</t>
  </si>
  <si>
    <t>SELA-5c-01A</t>
  </si>
  <si>
    <t>Rendering Odor Complaints</t>
  </si>
  <si>
    <t>South Coast AQMD presented an enforcement update regarding rendering facilities at the April 2022 Q2 CSC Meeting. A presentation was also held at the January 2022 Q1 and June 2023 Q2 CSC Meetings to explain how the public can report air quality complaints.
Information on rendering facilities 
is included on the following webpage: https://www.aqmd.gov/home/news-events/community-investigations/rendering-plants.
South Coast AQMD will continue to provide additional information, if available.</t>
  </si>
  <si>
    <t>SELA-5c-01B</t>
  </si>
  <si>
    <t>Conduct air monitoring for VOCs and odorous compounds near each rendering facility and in the community to better characterize the emissions and to make data available to the public</t>
  </si>
  <si>
    <t>Mobile measurements have been conducted near and around all identified rendering facilities to measure gaseous and odorous compounds (e.g., VOCs) and better characterize the emissions. Measurements have been conducted using South Coast AQMD's mobile laboratory as well as independent measurements conducted by Aerodyne Research Mobile Laboratory (contractor).
Update was provided at January 2022 Q1 CSC Meeting.</t>
  </si>
  <si>
    <t>SELA-5c-01C</t>
  </si>
  <si>
    <t>Rendering Facility Inspections</t>
  </si>
  <si>
    <t>Continue response to odor complaints and update complainants on a timely basis, continue inspections to evaluate compliance with Rule 415, and provide inspection results to CSC</t>
  </si>
  <si>
    <t>South Coast AQMD provided an enforcement update on rendering facilities at the April 2022 Q2 CSC Meeting. South Coast AQMD will continue pursuing this action and providing updates on these efforts in future reporting periods.</t>
  </si>
  <si>
    <t>Rendering Facility Project Identification</t>
  </si>
  <si>
    <t>Collaborate with local land-use agencies and L.A. County Green Zones Program to identify proposed new rendering facility projects in the Southeast Los Angeles Community and identify South Coast AQMD rules that apply to the facility</t>
  </si>
  <si>
    <t>South Coast AQMD submitted a comment letter on the Green Zones Ordinance in August 2020. South Coast AQMD attends the monthly Industrial-Use Task Force meetings to obtain information about projects throughout LA County that might impact air quality, including potential rendering facilities.</t>
  </si>
  <si>
    <t>SELA-5c-01D</t>
  </si>
  <si>
    <t>Rendering Facility Odor Controls Evaluation</t>
  </si>
  <si>
    <t>After the installation of the emissions controls (e.g., permanent total enclosures) required by Rule 415, work with the CSC to identify remaining odor concerns, evaluate the need for additional requirements to address odors, (e.g., conduct additional air monitoring for VOCs and odorous compounds) and establish a rule development schedule, if needed</t>
  </si>
  <si>
    <t>SELA-5c-02E</t>
  </si>
  <si>
    <t>Odor Event Notification System</t>
  </si>
  <si>
    <t>Reduce Exposure to Odors from Rendering Facilities</t>
  </si>
  <si>
    <t>Explore the development of an odor event notification system for schools and sensitive receptors, consult with community groups that work with schools on key considerations for an odor event notification system (e.g., objectives of the notification system), and update CSC biannually on odor event notification system progress</t>
  </si>
  <si>
    <t>South Coast AQMD is in the process of determining feasibility of an odor event notification system and potential approaches to implementing such a system.</t>
  </si>
  <si>
    <t>SELA-5e-01A</t>
  </si>
  <si>
    <t>Public Outreach on Metal Processing</t>
  </si>
  <si>
    <t>Reduce and Eliminate Exposure to Metal Toxic Air Contaminants to the Extent Feasible</t>
  </si>
  <si>
    <t>Conduct public outreach using plain language materials explaining various types of metal processing operations and rules that are currently regulating metal-related facilities and update the CSC</t>
  </si>
  <si>
    <t xml:space="preserve">South Coast AQMD developed outreach materials for Rules 1407 - Control of Emissions of Arsenic, Cadmium, and Nickel from Non-Chromium Metal Melting Operations, 1407.1 - Control of Toxic Air Contaminant Emissions from Chromium Alloy Melting Operations, 1426 - Emissions from Metal Finishing Operations, 1466 - Control of Particulate Emissions from Soils with Toxic Air Contaminants, 1469 - Hexavalent Chromium Emissions from Chromium Electroplating and Chromic Acid Anodizing Operations, and 1469.1 - Spraying Operations Using Coatings Containing Chromium and provided to community members at the Children's Day community event hosted by Senator Lena Gonzales on April 29, 2023 at Ochoa Learning Center in Cudahy. </t>
  </si>
  <si>
    <t>Workshop on Metal Processing</t>
  </si>
  <si>
    <t>Conduct an informational workshop for the public regarding various types of metal processing facilities in their community highlighting current and future South Coast AQMD regulatory efforts and update the CSC</t>
  </si>
  <si>
    <t>South Coast AQMD conducted a metals rules workshop as part of the June 2023 Q2 CSC Meeting.</t>
  </si>
  <si>
    <t>SELA-5e-01B</t>
  </si>
  <si>
    <t>Rule Development for Metal Processing Facilities</t>
  </si>
  <si>
    <t>Initiate rule development process to address housekeeping and best management practices at metal recycling plants to reduce fugitive emissions and update the CSC</t>
  </si>
  <si>
    <t>Rule 1460 - Control of Particulate Emissions from Metal Recycling and Shredding Operations, which addresses fugitive metal dust from metal shredding and recycling facilities, was adopted by the South Coast AQMD Governing Board in November 2022 and is available at: http://www.aqmd.gov/docs/default-source/rule-book/reg-xiv/r1460.pdf?sfvrsn=8.
South Coast AQMD also developed a website providing a list of registered metal recycling and metal shredding facilities available at: https://www.aqmd.gov/home/rules-compliance/compliance/rule-1460.</t>
  </si>
  <si>
    <t>Toxic metal particulate matter emissions reduced</t>
  </si>
  <si>
    <t>SELA-5e-01C</t>
  </si>
  <si>
    <t>Metal Facility Background Portfolio</t>
  </si>
  <si>
    <t>Work with the CSC and local land use agencies to identify all metal processing facilities within the SELA emissions study area and provide a list of South Coast AQMD rules applicable to the metal processing facilities identified, provide a three year compliance history of the facilities, summarize emissions data and air monitoring data collected at or near facilities, and other sources of information; and update the CSC</t>
  </si>
  <si>
    <t xml:space="preserve">Information on metal facilities 
is included on the following webpage: https://www.aqmd.gov/docs/default-source/ab-617-ab-134/steering-committees/southeast-los-angeles/metal-processing-facilities.pdf
South Coast AQMD has prepared a list and has shared the list with the CSC in the CERP. An updated inspection history can be obtained through FIND.
South Coast AQMD is in the process of coordinating CSC updates.  </t>
  </si>
  <si>
    <t>SELA-5e-01D and SELA-5e-01F</t>
  </si>
  <si>
    <t>Metal Facility Prioritization</t>
  </si>
  <si>
    <t>Based on list of metal processing facilities, compliance history and emissions data, work with the CSC to prioritize emissions sources where feasible and identify and implement emission reduction measures and update the CSC</t>
  </si>
  <si>
    <t xml:space="preserve">South Coast AQMD developed an updated (2022) list of metal processing facilities in the community which has been posted to the SELA homepage. </t>
  </si>
  <si>
    <t>SELA-5e-01E</t>
  </si>
  <si>
    <t>Metal Facility Air Monitoring</t>
  </si>
  <si>
    <t>Conduct air monitoring to help identify elevated levels of air toxic metals and support efforts to identify potential sources of emissions and update the CSC</t>
  </si>
  <si>
    <t xml:space="preserve">Comprehensive air monitoring activities (including mobile and fixed-site monitoring) have been conducted in SELA community by South Coast AQMD and its contractor. Multi-metal mobile measurements have been conducted in the community, including near and around  metal processing facilities, to measure air toxic metals and other metal emission markers, identify areas with persistent elevated levels of air toxic metals, and pinpoint areas for further investigation. Due to overlap of SELA's emission investigation boundary with that of another AB 617 community (ELABHWC), the initial measurements were carried out by Aerodyne Mobile Laboratory (South Coast AQMD contractor) in 2019. Since June 2022, multi-metal mobile monitoring has resumed using South Coast AQMD's newly developed multi-metal mobile platform (MMMP). Fixed-site monitoring of multi-metals has also been conducted at the Huntington Park site to track concentration trends. 
Updates have been presented at January 2022 Q1, March 2023 Q1, and June 2023 Q2 CSC Meetings. </t>
  </si>
  <si>
    <t>SELA-5e-01G</t>
  </si>
  <si>
    <t>Metal Facility Referrals</t>
  </si>
  <si>
    <t>Make referrals to the appropriate agencies when issues are found during inspections that fall outside of South Coast AQMD’s jurisdiction (e.g., Water Board, DTSC, Cal-OSHA, local land-use agencies, and Public Health departments) and update the CSC</t>
  </si>
  <si>
    <t xml:space="preserve">South Coast AQMD continues to make referrals to  outside agencies as relevant compliance issues arise. Information regarding South Coast AQMD's referral process is available at: https://www.aqmd.gov/docs/default-source/default-document-library/interagency-referrals.pdf?sfvrsn=4
Further, South Coast AQMD maintains regular contact with other local regulatory agencies such as through participation in the monthly Industrial-Use Task Force (IUTF) and Environmental Justice Community Partnership (EJCP) meetings to share ideas and concerns. 
South Coast AQMD is in the process of coordinating CSC updates.  </t>
  </si>
  <si>
    <t>SELA-5e-01H</t>
  </si>
  <si>
    <t>Outreach to Metal Processing Facilities</t>
  </si>
  <si>
    <t>Pursue collaborations with local land-use agencies to provide outreach information to metal processing facilities on required South Coast AQMD permits and update the CSC</t>
  </si>
  <si>
    <t xml:space="preserve">South Coast AQMD will pursue this action in future reporting periods.
</t>
  </si>
  <si>
    <t>SELA-5e-01I</t>
  </si>
  <si>
    <t>E-mail Notification System for Sensitive Receptors</t>
  </si>
  <si>
    <t>Explore the development of e-mail notifications, for schools and sensitive receptors with consultation community groups that work with schools and update the CSC</t>
  </si>
  <si>
    <t>South Coast AQMD explored development of an email notification program for schools and sensitive receptors, however, after discussions with a community group in March 2022, an alternative strategy was proposed. Draft informational flyers on air pollution sources, exposure reduction methods, and South Coast AQMD rules that require reduced emissions of Metal Toxic Air Pollutants were proposed, along with increased education and outreach on existing air quality notification procedures currently available through the South Coast AQMD app.</t>
  </si>
  <si>
    <t>SELA-5d-01A</t>
  </si>
  <si>
    <t>Green Space Planning</t>
  </si>
  <si>
    <t>Increase green spaces in SELA</t>
  </si>
  <si>
    <t>Collaborate with land-use, state and local agencies (e.g., Public Works, Parks and Recreation), non-profit organizations, and the CSC to develop a list of low-VOC and drought tolerant trees, and update the CSC</t>
  </si>
  <si>
    <r>
      <rPr>
        <sz val="12"/>
        <color rgb="FF000000"/>
        <rFont val="Calibri"/>
        <family val="2"/>
      </rPr>
      <t xml:space="preserve">South Coast AQMD met with TreePeople and Gateways Cities COG on April 2021 regarding green spaces. South Coast AQMD identified a list approved by the City of Los Angeles and TreePeople with drought-tolerant, low-VOC trees. South Coast AQMD will include this pre-approved list of drought-tolerant, low-VOC, non-poisonous tree species in a green space projects request for proposals (RFP). Applicants to the RFP may utilize the pre-approved tree list to calculate annual watering requirements. </t>
    </r>
    <r>
      <rPr>
        <b/>
        <sz val="12"/>
        <color rgb="FFFF99FF"/>
        <rFont val="Calibri"/>
        <family val="2"/>
      </rPr>
      <t xml:space="preserve"> </t>
    </r>
    <r>
      <rPr>
        <sz val="12"/>
        <color rgb="FF000000"/>
        <rFont val="Calibri"/>
        <family val="2"/>
      </rPr>
      <t xml:space="preserve">South Coast AQMD also includes the tree list in the Green Space Project Plan (GSPP) which is to be submitted to CARB and requires CARB approval before an RFP can be issued. South Coast AQMD anticipates submitting the GSPP to CARB in September 2023 and receiving their approval by November 2023. South Coast AQMD will then bring the RFP to the December 2023 Governing Board Meeting before releasing it to the public to begin receiving bids. An update was provided at the March 2023 Q1 CSC Meeting where the drought-tolerant, low-VOC, and non-poisonous requirements were presented. </t>
    </r>
  </si>
  <si>
    <t>$2.5 million</t>
  </si>
  <si>
    <t>SELA-5d-01B</t>
  </si>
  <si>
    <t>Green Space Fund Evaluation</t>
  </si>
  <si>
    <t>Evaluate opportunities to use future settlement funds to support community green space projects (e.g., bikeways, river paths, transit corridors) and update the CSC</t>
  </si>
  <si>
    <t xml:space="preserve">The CSC allocated $2.5M in CAPP Incentive funds in 2021 towards community green space projects. South Coast AQMD is developing the Green Space Project Plan (GSPP) to distribute the funds through a request for proposals (RFP) which involves applicants identifying locations for potential green space projects, using feedback provided by the CSC, and then implementing those projects. South Coast AQMD plans on submitting the GSPP to CARB in September 2023 which requires their approval before an RFP can be issued and anticipates receiving their approval by November 2023. South Coast will then bring the RFP to its December 2023 Governing Board Meeting before releasing it to the public to begin receiving bids. An update was provided at the March 2023 Q1 CSC Meeting on the status of the Green Space Project Plan where CSC feedback was solicited. CSC feedback was also solicited during a August 2022 green space discussion. </t>
  </si>
  <si>
    <t>SELA-5d-01C</t>
  </si>
  <si>
    <t>Green Space Letters of Support</t>
  </si>
  <si>
    <t>Collaborate with nonprofits, local, and regional agencies to provide letters of support and air quality information for urban greening funding opportunities, including maintenance and metrics to measure progress in increasing a tree canopy in SELA, and update the CSC</t>
  </si>
  <si>
    <r>
      <rPr>
        <sz val="12"/>
        <color rgb="FF000000"/>
        <rFont val="Calibri"/>
        <family val="2"/>
      </rPr>
      <t>South Coast AQMD provided information on the Environmental Enhancement and Mitigation (EEM) Program – California Natural Resources Agency to the CSC via email in February 2021. Also in 2021, the CSC voted during the community-led budgeting discussions to prioritize and allocate $2.5M in Community Air Protection Program Incentives towards green space projects</t>
    </r>
    <r>
      <rPr>
        <b/>
        <sz val="12"/>
        <color rgb="FFFF99FF"/>
        <rFont val="Calibri"/>
        <family val="2"/>
      </rPr>
      <t xml:space="preserve"> </t>
    </r>
    <r>
      <rPr>
        <sz val="12"/>
        <color rgb="FF000000"/>
        <rFont val="Calibri"/>
        <family val="2"/>
      </rPr>
      <t>for which South Coast AQMD submitted a Funding Dispursement Request Letter to CARB on April 29, 2021. South Coast AQMD developed the Green Space Project Plan which will be submitted to CARB for approval as well as a Board package which will be brought before the South Coast AQMD Governing Board to distribute funds for such projects, all of which is done in support of increasing green space in SELA. An update was provided at the March 2023 Q1 CSC Meeting on the status of the Green Space Project Plan.</t>
    </r>
  </si>
  <si>
    <t>SELA-5d-01D</t>
  </si>
  <si>
    <t>Green Space Buffers</t>
  </si>
  <si>
    <t>Work with CSC, state, and local agencies to identify and prioritize locations for installing vegetative buffers near freeways in SELA, particularly near the I-710, and update the CSC</t>
  </si>
  <si>
    <t xml:space="preserve">South Coast AQMD met with LA Metro and Gateway Cities COG in early 2021 to discuss the I-710 Expansion Project which involved discussion on planting vegetative buffers along the freeway. However, discussions were discontinued since Metro decided to discontinue the expansion project in May 2022 due to direction received from CalTrans and U.S. EPA. South Coast AQMD will work with the I-710 Task Force to determine how and where vegetative buffers can be planted along the I-710 Freeway, including potentially through the Green Space Project Plan. </t>
  </si>
  <si>
    <t>SELA-5f-01A</t>
  </si>
  <si>
    <t>Railyard Air Monitoring</t>
  </si>
  <si>
    <t>Reduce Emissions from Railyards and Locomotives</t>
  </si>
  <si>
    <t>Conduct air measurements at railyards and nearby communities and provide quarterly or annual updates to the CSC on air monitoring results</t>
  </si>
  <si>
    <t xml:space="preserve">Comprehensive air monitoring activities (including mobile and fixed-site monitoring) have been conducted in SELA community by South Coast AQMD and its contractor. Due to overlap of SELA's emission investigation boundary with that of another AB 617 community (ELABHWC), initial mobile surveys took place in the northern region of  SELA near and around railyards as early as Q3 2019. Since the initiation of CAMP implementation in Q4 2020, mobile monitoring surveys have continued to be conducted near and around railyards measuring diesel exhaust emission markers such as particulate matter (PM), black carbon (BC), ultrafine particles (UFP), and nitrogen dioxide (NO2), including Aclima's measurements in the northern part of SELA boundary.  A fixed-site monitoring station (Huntington Park site) has also been established at Gage Middle School in Q2 2022 to track concentration trends. 
Updates have been provided at January 2021 Q1, April 2021 Q2, September 2021 Q4, January 2022 Q1, and April 2022 Q2 CSC Meetings. </t>
  </si>
  <si>
    <t>SELA-5f-01B</t>
  </si>
  <si>
    <t>Railyard Emissions Evaluation</t>
  </si>
  <si>
    <t xml:space="preserve">Use emissions inventory and air monitoring information to identify opportunities for emission reductions at railyards and the Alameda Corridor, when available and update the CSC </t>
  </si>
  <si>
    <t>Emissions inventory for railyards were provided to South Coast AQMD by CARB and presented at the community workshop at Salesian High School in Boyle Heights in November 2019. Inventory work and evaluation of air monitoring conducted as part of the CAMP is continuing as Facility Based Mobile Source Measures (FBMSM) are developed.</t>
  </si>
  <si>
    <t>SELA-5f-01C and SELA-5f-01D</t>
  </si>
  <si>
    <t>Consider development of new ISR and/or other measures on railyards addressing exposures from load testing and maintenance activities and replacement with cleaner equipment through incentives and provide semiannual updates to CSC on new requirements developed by CARB and South Coast AQMD</t>
  </si>
  <si>
    <t>To date, South Coast AQMD has held eight working group meetings on July 30, 2021, September 30, 2021, December 8, 2021, April 12, 2022, June 6, 2022, August 3, 2022, September 15, 2022, and February 1, 2023. Additionally South Coast AQMD has also held three community workshops on March 25, 2023, April 11, 2023, and April 12, 2023.</t>
  </si>
  <si>
    <t>SELA-5f-01E, SELA-5f-01F, SELA-5f-01G, SELA-5f-01H, and SELA-5f-01I</t>
  </si>
  <si>
    <t>Railyard CARB Regulations</t>
  </si>
  <si>
    <t>CARB will present to their Board the following regulations: Trucks Transport Refrigeration Unit (TRU); transition to drayage truck fleet to zero emission technologies by 2035; cleaner locomotive operations throughout the state; and cleaner cargo handling equipment and facility infrastructure requirements at ports and railyards; and enforce TRU</t>
  </si>
  <si>
    <t>South Coast AQMD keeps track of the development of CARB rules and regulations. CARB presented an update on their Draft In-Use Locomotive Regulation at the December 2022 Q4 CSC Meeting.
South Coast AQMD will continue to provide additional information, if available.
CARB performed 121 TRU inspections, resulting in 79 violations.</t>
  </si>
  <si>
    <t>SELA-5f-01J</t>
  </si>
  <si>
    <t>Railyard CARB Cargo Regulations</t>
  </si>
  <si>
    <t>CARB to prioritize the SELA community for enforcement of the Cargo Handling Equipment (CHE) Regulation by conducting an annual audit for each railyard detailing: total number of regulated pieces of equipment – both yard and non-yard trucks at each rail facility and compliance rates for opacity and performance standards at each rail yard, and present audit results to CSC</t>
  </si>
  <si>
    <t>CARB provided an update on their 2021-2022 railyard audit at the December 2022 Q4 CSC Meeting. 
CARB performed 467 inspections, resulting in 0 violations.
CARB and South Coast AQMD will continue pursuing this action in future reporting periods.</t>
  </si>
  <si>
    <t>SELA-5f-01K</t>
  </si>
  <si>
    <t>Community Outreach on Train Idling</t>
  </si>
  <si>
    <t>CARB, in coordination with South Coast AQMD, to conduct community outreach on locomotive idling regulations and how to file complaints</t>
  </si>
  <si>
    <t>South Coast AQMD has developed an approach to conduct outreach on submitting locomotive idling complaints and has initiated discussions with CARB to identify an outreach approach and associated materials. South Coast AQMD has reached out to CARB and will pursue next steps in future reporting periods.</t>
  </si>
  <si>
    <t>SELA-5g-01A</t>
  </si>
  <si>
    <t>Community Outreach on General Industrial Facility Types</t>
  </si>
  <si>
    <t>Reduce Emissions from General Industrial Facilities</t>
  </si>
  <si>
    <t>Develop an informational handout that includes types of general industrial facilities, emission sources at facilities, and existing air monitoring efforts in the community, and update the CSC</t>
  </si>
  <si>
    <t xml:space="preserve">South Coast AQMD presented an overview of industrial facilities in the community at the September 17, 2020 CSC Meeting and developed a refined list of all the industrial facilities in the SELA community in November 2022. Next steps include re-categorizing the types of industrial facilities in the community, identifying their sources of emissions, and assessing current air monitoring efforts around these facilities before developing a handout with this information.
The industrial facility overview from the September 17, 2020 presentation is available at: https://www.aqmd.gov/docs/default-source/ab-617-ab-134/steering-committees/southeast-los-angeles/presentation-sept17-2020.pdf#page=29.
Information about South Coast AQMD's permitting process along with other information on industrial facilities presented at the June 2021 Q3 CSC Meeting is available at: http://www.aqmd.gov/docs/default-source/ab-617-ab-134/steering-committees/southeast-los-angeles/presentation-june17-2021.pdf.
</t>
  </si>
  <si>
    <t>Community Workshop on Industrial Facilities</t>
  </si>
  <si>
    <t>Conduct an annual community workshop with CARB to educate the community on the Criteria Pollutant and Toxics Emissions Reporting process and share the data with the SELA community, including interpreting results and identification of facility's with highest toxic emissions, and provide updates to the CSC</t>
  </si>
  <si>
    <t>CARB provided an overview of Reporting of Criteria Air Pollutants and Toxic Air Contaminants (CTR) at the January 2022 Q1 and April 2022 Q2 CSC Meetings. CTR reporting began in 2023 and South Coast AQMD is processing the resulting data to submit to CARB in Summer 2023. Community meeting showing results will be provided in the future.</t>
  </si>
  <si>
    <t>SELA-5g-01B</t>
  </si>
  <si>
    <t>Industrial Facilities Portfolio</t>
  </si>
  <si>
    <t>Work with the CSC and local agencies to identify industrial facilities of concern in SELA, provide a list of South Coast AQMD rules, provide a three year compliance history of the facilities, summarize available emissions data and air monitoring data collected at or near facilities, and other sources of information, and update the CSC.</t>
  </si>
  <si>
    <t>South Coast AQMD worked with the CSC to identify a list of general industrial facilities at the January 2021 Q1 CSC Meeting and provided the list of facilities, including applicable rules and compliance information for each facility at the April 2021 Q2 and June 2021 Q3 CSC Meetings. Air monitoring information available online at: http://www.aqmd.gov/nav/about/initiatives/environmental-justice/ab617-134/ab-617-community-air-monitoring/continuous-air-monitoring-data-dashboard_english
South Coast AQMD will continue to provide additional information, if available.</t>
  </si>
  <si>
    <t>SELA-5g-01C</t>
  </si>
  <si>
    <t>Industrial Facilities Prioritization</t>
  </si>
  <si>
    <t>Based on list of industrial facilities, compliance history and emissions data, work with the CSC to prioritize emissions sources and conduct air monitoring, where feasible and implement emission and exposure reduction measures and identify opportunities to use incentive funds to encourage the adoption of technologies above and beyond rule requirements, if necessary, and updated the CSC</t>
  </si>
  <si>
    <t xml:space="preserve">During the June 2021 Q3 CSC Meeting, South Coast AQMD held a discussion with the CSC to identify actions to address general industrial facilities. Following this discussion, South Coast AQMD developed a list of potential actions, pending review. At the January 2022 Q1 CSC Meeting, South Coast AQMD presented the final list of additional implementation measures to the CSC.
Mobile monitoring of multi-metals has been conducted near prioritized facilities since June 2022. Mobile monitoring of VOCs near prioritized facilities has been conducted since July 2021 and is ongoing. </t>
  </si>
  <si>
    <t>SELA-5g-01D</t>
  </si>
  <si>
    <t>Emissions and Exposure Reduction Measures</t>
  </si>
  <si>
    <t>Identify emissions and exposure reduction measures that require South Coast AQMD Governing Board action in the annual CERP progress report to the Board</t>
  </si>
  <si>
    <t>South Coast AQMD developed a list of potential actions to address emissions from general industrial facilities of concern from the CSC during the June 2021 Q3 CSC Meeting, none of which requires Board action. However, South Coast AQMD is developing a request for proposals (RFP) for the green space incentive project which will require Board approval.
South Coast AQMD will continue to provide additional information, if available.</t>
  </si>
  <si>
    <t>SLA</t>
  </si>
  <si>
    <t>SLA-5b-01A</t>
  </si>
  <si>
    <t>Warehouses and Idling</t>
  </si>
  <si>
    <t>Conduct idling inspection sweeps at locations of concern identified by the CSC</t>
  </si>
  <si>
    <t xml:space="preserve">To date following adoption of the SLA CERP, South Coast AQMD has conducted 2 quarterly sweeps in the SLA community:
- January 20, 2023, inspected 7 trucks, 6 of them with clean idle stickers, which resulted in 0 Notices of Violation (NOVs) issued
- April 26, 2023, inspected 19 trucks, 12 of them with clean idle stickers, which resulted in 0 NOVs issued.
South Coast AQMD is in the process of coordinating CSC updates.  </t>
  </si>
  <si>
    <t>WAIRE Reports Availability</t>
  </si>
  <si>
    <t>Explore opportunities to make Rule 2305 WAIRE reports available on F.I.N.D.</t>
  </si>
  <si>
    <t>Three working group meetings held October 2021, November 2021, July 2023 on efforts to make WAIRE Program reports available on F.I.N.D. Presentation materials available at: http://www.aqmd.gov/home/air-quality/clean-air-plans/air-quality-mgt-plan/facility-based-mobile-source-measures/fbmsm-mtngs
Initial approach proposed July 2023.  South Coast AQMD anticipates updating the CSC in 2024 after F.I.N.D. system updates go live.</t>
  </si>
  <si>
    <t>Rule 2305 Implementation and Enforcement</t>
  </si>
  <si>
    <t>Report on Rule 2305 implementation and enforcement in the SLA community</t>
  </si>
  <si>
    <t xml:space="preserve">First annual report on WAIRE Program implementation published January 2023 and is available at: www.aqmd.gov/waire.  Annual reports includes data specific to SLA community in Appendix A. Mid-year update will be presented to the Mobile Source Committee in August 2023. </t>
  </si>
  <si>
    <t>Rule 2305 Warehouse Outreach</t>
  </si>
  <si>
    <t>Conduct outreach to warehouses regarding Rule 2305 requirements to reduce the impact of truck traffic</t>
  </si>
  <si>
    <t>In January 2023, South Coast AQMD began conducting targeted outreach through in-person site visits to warehouses in the SLA community. During these in-person site visits, South Coast AQMD distributed information and approximately 9 outreach materials on Rule 2305 requirements. South Coast AQMD also distributed approximately 9 copies of the rule language and provided resources for warehouse owners and operators to reach out to South Coast AQMD for any assistance. Outreach materials are available at: www.aqmd.gov/waire.</t>
  </si>
  <si>
    <t>SLA-5b-01B</t>
  </si>
  <si>
    <t>Reduce Exposure at Schools</t>
  </si>
  <si>
    <t>Work with local school districts and the CSC to develop a prioritization list of schools for air filtration systems that meet a MERV 16 rating, where technically feasible</t>
  </si>
  <si>
    <t>In October 2021, South Coast AQMD submitted a Draft School Filtration Project Plan to CARB for review. The School Filtration Project Plan was approved by CARB in March 2022. South Coast AQMD submitted a request to CARB in April 2022 to allow Supplemental Environmental (SEP) funds in lieu of CAPP funds to provide air filtration for parochial and private schools. South Coast AQMD Governing Board approved and released a Program Announcement (PA) for private schools and daycares to apply for air filtration funded by SEP funds in May 2022. In September 2022, South Coast AQMD received and began evaluation of 205 school applications. In July 2023, South Coast AQMD executed two contracts for the 184 eligible private schools and day cares to receive air filtration units, 95 of which are located within the SLA boundary.
South Coast AQMD will provide additional information regarding the development of a prioritization list for  schools within the SLA boundary in future reporting periods.</t>
  </si>
  <si>
    <t>$1.1M (SEP Funds)</t>
  </si>
  <si>
    <t>Student Exposure Reduction</t>
  </si>
  <si>
    <t>Work with local school districts and CSC to support community projects that reduce students’ exposure to air pollution</t>
  </si>
  <si>
    <t>South Coast AQMD will work with the CSC and local school districts to support community projects that reduce students’ exposure to air pollution. The participatory budgeting process is anticipated for late 2023 and will determine eligible incentive opportunities and projects in/near CSC-identified locations of concern.</t>
  </si>
  <si>
    <t>SLA-5b-01C</t>
  </si>
  <si>
    <t>General Community Outreach Events</t>
  </si>
  <si>
    <t>CARB Efforts</t>
  </si>
  <si>
    <t>Identify and conduct outreach events to the community, businesses, and industries in SLA and distribute materials related to CARB’s mobile source regulations, BMPs, how to file a complaint, and incentive programs</t>
  </si>
  <si>
    <t xml:space="preserve">South Coast AQMD and CARB will provide information on additional outreach event opportunities in future reporting periods.
</t>
  </si>
  <si>
    <t>CARB Complaint System</t>
  </si>
  <si>
    <t>Conduct an activity or solicit input through the CSC’s contacts in the community to collect feedback on CARB’s complaint filing system</t>
  </si>
  <si>
    <t>Truck and Bus Inspections</t>
  </si>
  <si>
    <t>Conduct compliance inspections of trucks and buses with CARB regulations in CSC-identified areas of concern</t>
  </si>
  <si>
    <t>CARB has conducted 26 Transport Refrigeration Units (TRU), 222 idling trucks and 8 off-road inspections, resulting in 7 idling and 3 off-road violations.</t>
  </si>
  <si>
    <t>CARB Enforcement Adjustments</t>
  </si>
  <si>
    <t>CARB will adjust enforcement in the community to address the identified concerns and provide annual report backs to the CSC for future adjustments</t>
  </si>
  <si>
    <t>Collaborate with CSC to identify and prioritize locations for "No Idling" signs, install no idling signs, and update the CSC</t>
  </si>
  <si>
    <t>SLA-5b-01D</t>
  </si>
  <si>
    <t>Clean Mobile Source Technologies</t>
  </si>
  <si>
    <t>Mobile Source Incentives</t>
  </si>
  <si>
    <t xml:space="preserve">Explore opportunities for incentive funds for cleaner mobile source technologies within the community and conduct outreach to the CSC when new funding opportunities are available </t>
  </si>
  <si>
    <t xml:space="preserve">Carl Moyer funding identified and available in 2023 for both heavy-duty on/off-road/infrastructure projects as well as small off-road equipment including Commercial Lawn and Garden. No new AB 617 Project Plans need to be developed as existing incentive funds from Carl Moyer can provide funds for eligible projects. 
South Coast AQMD developed informational materials for the Commercial Lawn and Garden program (available at: http://www.aqmd.gov/home/programs/community/electric-lawn-and-garden-programs/resources) and the Carl Moyer Program (available at: http://www.aqmd.gov/home/programs/business/carl-moyer-memorial-air-quality-standards-attainment-(carl-moyer)-program/resources) and presented on the programs at the March 2023 Quarter 1 SLA CSC Meeting. Information on the Carl Moyer Program was sent via email to truck operators located within SLA ZIP codes on January 31, 2023. </t>
  </si>
  <si>
    <t>(1) Off-Road and (1) On-Road Truck Replacement Projects =
$338K</t>
  </si>
  <si>
    <t>NOX = 1.55 (TPY)
PM = 0.03 (TPY)</t>
  </si>
  <si>
    <t>SLA-5b-01E</t>
  </si>
  <si>
    <t>Construction Sites Enforcement</t>
  </si>
  <si>
    <t xml:space="preserve">Conduct focused enforcement at construction sites of CSC-identified areas of concern to evaluate compliance with CARB regulations </t>
  </si>
  <si>
    <t>SLA-5b-01F</t>
  </si>
  <si>
    <t>Truck Traffic Collaboration</t>
  </si>
  <si>
    <t>Agency Collaboration</t>
  </si>
  <si>
    <t>Pursue collaborations with local agencies to identify strategies to address the CSC’s concerns with truck traffic and designated truck routes</t>
  </si>
  <si>
    <t>SLA-5c-01A</t>
  </si>
  <si>
    <t>Pertinent Rules Workshop</t>
  </si>
  <si>
    <t>Inform Community of Pertinent Rules</t>
  </si>
  <si>
    <t>Collaborate with partner agencies to conduct Auto Body Shops Workshop for the CSC describing applicable rules and regulations, permitting process, and enforcement efforts around auto body shops</t>
  </si>
  <si>
    <t>South Coast AQMD has compiled applicable rules for auto body shops in the SLA community and is developing workshop materials.  Workshop details to be reported on in future reporting period.</t>
  </si>
  <si>
    <t>SLA-5c-01B</t>
  </si>
  <si>
    <t>Facilities of Concern</t>
  </si>
  <si>
    <t>Identify Facilities of Concern</t>
  </si>
  <si>
    <t>Collaborate with CSC to develop a list of CSC-identified and prioritized locations of concern, in part using data reporting from CARB's CTR regulation, conduct inspection sweeps, and take enforcement action when appropriate</t>
  </si>
  <si>
    <t>SLA-5c-01C</t>
  </si>
  <si>
    <t>Agency Collaborations and Referrals</t>
  </si>
  <si>
    <t>Collaborate with appropriate agencies by reporting issues outside of South Coast AQMD’s jurisdiction during inspection sweeps and request presentations on follow up information</t>
  </si>
  <si>
    <t>The list of appropriate agencies has been compiled and is available at: https://www.aqmd.gov/docs/default-source/default-document-library/interagency-referrals.pdf.
Inspections and necessary agency referrals are ongoing. South Coast AQMD continues to work with appropriate agencies to conduct necessary follow up investigations and will pursue updates on this action in future reporting periods.</t>
  </si>
  <si>
    <t>SLA-5c-01D</t>
  </si>
  <si>
    <t>Outreach to Small Businesses</t>
  </si>
  <si>
    <t>Outreach to Owners or Operators</t>
  </si>
  <si>
    <t>Conduct targeted outreach to owners or operators in the SLA community, including providing information on best management practices, "Good Neighbor" practices, Small Business Assistance Program, permitting process, and applicable rules and regulations, collect feedback on implementation of practices, and update CSC</t>
  </si>
  <si>
    <t>SLA-5c-01E</t>
  </si>
  <si>
    <t>Air Measurement Surveys</t>
  </si>
  <si>
    <t>Conduct initial air measurements surveys near CSC-identified facilities of concern, analyze data to identify and characterize any potential emissions, and update the CSC</t>
  </si>
  <si>
    <t>Mobile monitoring has been initiated by South Coast AQMD near and around facilities of concern to identify and characterize any potential emissions of VOCs and air toxic metals. A continuous multi-metals monitor has been installed at the Compton station to track concentrations over the CAMP implementation period. 
An update on mobile surveys near auto body shops was provided at the December 2022 Quarter 4 CSC Meeting.</t>
  </si>
  <si>
    <t>SLA-5c-01F</t>
  </si>
  <si>
    <t>Focused Facility Enforcement</t>
  </si>
  <si>
    <t>Foused Facility Enforcement</t>
  </si>
  <si>
    <t>Conduct door-to-door focused enforcement of potential auto body shops in a CSC-identified area to ensure facilities are properly classified and to verify compliance with applicable rules and regulations and provide updates to the CSC</t>
  </si>
  <si>
    <t>SLA-5c-01G</t>
  </si>
  <si>
    <t>Rules 1151 &amp; 1171 Amendments</t>
  </si>
  <si>
    <t>Rule Amendments</t>
  </si>
  <si>
    <t>Initiate rule development process to amend Rules 1151 and 1171 to review current practices and consider including U.S. EPA best management practices as requirements for auto body shops and hold working group meetings, if necessary</t>
  </si>
  <si>
    <t>SLA-5c-01H</t>
  </si>
  <si>
    <t>Auto Body Shops Incentives</t>
  </si>
  <si>
    <t>Explore incentive opportunities for low-VOC paint and coatings and water-based cleaners used at auto body shops within the community, track total incentive dollars, submit AB 617 Project Plans (as needed), and conduct outreach to CSC on new incentive opportunities</t>
  </si>
  <si>
    <t>SLA-5d-01A</t>
  </si>
  <si>
    <t>General Industrial Facilities of Concern</t>
  </si>
  <si>
    <t>Work with the CSC to: identify and prioritize general industrial facilities of concern; inform of applicable South Coast AQMD rules, provide three (3) year compliance history of, and summarize available emissions and/or pollution data for CSC-identified facilities; and to improve outreach to small businesses to encourage incorporation of best management and "Good Neighbor" practices</t>
  </si>
  <si>
    <t>SLA-5d-01B</t>
  </si>
  <si>
    <t>Emissions Reduction Strategies</t>
  </si>
  <si>
    <t>Identify Strategies</t>
  </si>
  <si>
    <t>Based on findings from Goal A, identify emissions and exposure reduction measures, if appropriate (e.g., identifying incentive opportunities, collaborating with appropriate agencies)</t>
  </si>
  <si>
    <t>South Coast AQMD is developing Working Groups which will assist with the implementation of CERP air quality priority goals, including General Industrial Facilities, Goal A: Identify Facilities of Concern. Funding for this action is being identified and include CAPP funds that will be allocated to SLA. South Coast AQMD will pursue efforts for Goal B following completion of Goal A and will report on developments in future reporting periods.</t>
  </si>
  <si>
    <t>Alternative Technolgy Notifications</t>
  </si>
  <si>
    <t>During permit application process, provide education information to the permit applicants of cleaner alternative technologies (e.g., commercially available zero emission technology, non-toxic alternatives)</t>
  </si>
  <si>
    <t>South Coast AQMD will pursue this action in future reporting periods. The process will be initiated by the Best Available Control Technology (BACT) Team to identify applicable technologies that have cleaner or alternative options that are not already required by BACT.</t>
  </si>
  <si>
    <t>SLA-5d-01C</t>
  </si>
  <si>
    <t>Dry Cleaners Enforcement</t>
  </si>
  <si>
    <t>Dry Cleaners</t>
  </si>
  <si>
    <t>Enforcement of existing South Coast AQMD and CARB regulations (e.g., South Coast AQMD Rule 1102, South Coast AQMD Rule 1421, CARB Airborne Toxic Control Measure (ATCM) for Emissions of PERC from Dry Cleaning Operations (Dry Cleaning ATCM))</t>
  </si>
  <si>
    <t>Dry Cleaners Rule Development</t>
  </si>
  <si>
    <t>Initiate rule development process to amend Rule 1102 to consider establishing a new emission standard reflecting zero emission technologies for new dry cleaning systems</t>
  </si>
  <si>
    <t>Dry Cleaners Incentives</t>
  </si>
  <si>
    <t>Identify incentive opportunities to transition to community-identified alternatives (e.g., professional wet cleaning, other zero emission technologies)</t>
  </si>
  <si>
    <t>Outreach to Dry Cleaners</t>
  </si>
  <si>
    <t>Community outreach to owners or operators regarding alternatives, incentive opportunities, and seeking feedback from owners or operators regarding their willingness to transition to and/or need of support to transition to community-identified alternatives</t>
  </si>
  <si>
    <t>SLA-5d-01D</t>
  </si>
  <si>
    <t>Collaboration and Referals on Industrial Facility Enforcement</t>
  </si>
  <si>
    <t>Agency Collaboration and Referrals</t>
  </si>
  <si>
    <t>Collaborate with appropriate agencies by reporting issues that fall outside of South Coast AQMD’s authority during inspection sweeps at general industrial facilities</t>
  </si>
  <si>
    <t>SLA-5d-01E</t>
  </si>
  <si>
    <t>F.I.N.D. Tool and Filing Complaints</t>
  </si>
  <si>
    <t>Conduct community outreach on F.I.N.D. tool including training on how to use the F.I.N.D. tool to search for information about South Coast AQMD regulated facilities (e.g., facility details, equipment, permits, compliance history, etc.) and on filing air quality complaints by phone, web, or mobile application</t>
  </si>
  <si>
    <t>Informative materials are in development and will be shared with the CSC at a future date. South Coast AQMD has developed a contact list with CSC input that will guide community outreach efforts. South Coast AQMD will pursue these efforts in future reporting periods.</t>
  </si>
  <si>
    <t>SLA-5d-01F</t>
  </si>
  <si>
    <t>Conduct initial air measurements surveys near facilities of concern (as identified under Goal A) to identify and characterize any potential emissions</t>
  </si>
  <si>
    <t>Mobile monitoring has been initiated by South Coast AQMD near and around facilities identified by the CSC to identify and characterize any potential emissions of VOCs. Discussions took place during 1 Monitoring Working Team meeting (April 13, 2022), and an update was provided during the December 2022 Quarter 4 CSC Meeting.</t>
  </si>
  <si>
    <t>SLA-5d-01G</t>
  </si>
  <si>
    <t>Focused enforcement at construction sites of concern, as identified by the CSC, to evaluate compliance with South Coast AQMD rules (e.g., Rules 402, 403, and 1466, and Proposed Rule 403.2)</t>
  </si>
  <si>
    <t>SLA-5e-01A</t>
  </si>
  <si>
    <t>CTR Process Workshop</t>
  </si>
  <si>
    <t>CARB Regulations</t>
  </si>
  <si>
    <t xml:space="preserve">Conduct a community workshop on the CTR process and share the data that has been collected from facilities in the community </t>
  </si>
  <si>
    <t>First year of CTR occurred in 2023. Data is being processed and will be submitted to CARB in Summer 2023.</t>
  </si>
  <si>
    <t>CARB Chrome Plating Amendments</t>
  </si>
  <si>
    <t>CARB to provide information regarding CARB Chrome Plating ATCM amendments</t>
  </si>
  <si>
    <t xml:space="preserve">CARB developed a Chrome Plating Airborne Toxics Control Measure (ATCM) fact sheet which may be found here: https://ww2.arb.ca.gov/resources/fact-sheets/airborne-toxic-control-measure-chromium-electroplating-and-chromic-acid. South Coast AQMD shared links to the Chrome Plating ATCM Fact Sheet, information on how to comment on the proposed language, and information to the Public Hearing to the SLA CSC on March 29, 2023. Chrome Plating ATCM approved by CARB Board on May 25, 2023. CARB presented on the Chrome Plating ATCM amendments at the June 2023 Quarter 2 CSC Meeting. </t>
  </si>
  <si>
    <t>Chrome Plating Enforcement</t>
  </si>
  <si>
    <t>South Coast AQMD to enforce CARB Chrome Plating ATCM through South Coast AQMD Rule 1469</t>
  </si>
  <si>
    <t>SLA-5e-01B</t>
  </si>
  <si>
    <t>Metal Facility Identification</t>
  </si>
  <si>
    <t>Identify Metals Facilities</t>
  </si>
  <si>
    <t>Identify all permitted metal processing facilities within the SLA community boundary and provide the following to CSC: list of applicable South Coast AQMD rules; three (3) year compliance history; and summary of available emissions and air monitoring data collected at/near facilities</t>
  </si>
  <si>
    <t>Metal processing facilities within SLA have been identified and are available on the SLA Story Map: https://scaqmd-online.maps.arcgis.com/apps/MapJournal/index.html?appid=7d7707f8233947cf8e843e57cd763cb2.
The list of applicable rules has also been compiled and is available on the SLA Story Map.
Updated inspection history can be obtained through F.I.N.D. and South Coast AQMD is in the process of coordinating CSC updates.</t>
  </si>
  <si>
    <t>SLA-5e-01C</t>
  </si>
  <si>
    <t>Identify Strategies to Curb Emissions from Metal Facilities</t>
  </si>
  <si>
    <t>Work with the CSC to identify and prioritize air quality concerns related to sources of metal emissions and metals facilities of concern and identify potential strategies and approaches to address concerns</t>
  </si>
  <si>
    <t>South Coast AQMD is developing Working Groups which will assist with implementation of CERP air quality priority goals, including this Goal. South Coast AQMD will pursue efforts for this Goal and will report on developments in future reporting periods.</t>
  </si>
  <si>
    <t>Metal Facility Rules</t>
  </si>
  <si>
    <t>Conduct an assessment of best management practices in South Coast AQMD metal processing rules. If rules regulating metal toxic air contaminants lack best management practices, initiate rulemaking to incorporate provisions for best management practices.</t>
  </si>
  <si>
    <r>
      <t>Four Proposed Rules (PR) regulating metal toxic air contaminants are in development: PR 1426.1 - Hexavalent Chromium Emission from Metal Finishing Operations, PR 1435 - Control of Toxic Air Contaminant Emissions from Metal Heating Operations, PR 1445 - Control of Toxic Emissions from Laser and Plasma Arc Cutting, and PR 1455 - Control of Hexavalent Chromium Emissions from Torch Cutting and Welding. South Coast AQMD updated the SLA CSC on PR 1435 and 1445 at the 2023 Quarter 2 CSC Meeting. Future Working Group Meeting dates and other related rule development efforts information to be shared as they become</t>
    </r>
    <r>
      <rPr>
        <strike/>
        <sz val="12"/>
        <rFont val="Calibri"/>
        <family val="2"/>
        <scheme val="minor"/>
      </rPr>
      <t>s</t>
    </r>
    <r>
      <rPr>
        <sz val="12"/>
        <rFont val="Calibri"/>
        <family val="2"/>
        <scheme val="minor"/>
      </rPr>
      <t xml:space="preserve"> available and in future reporting periods.</t>
    </r>
  </si>
  <si>
    <t>SLA-5e-01D</t>
  </si>
  <si>
    <t>Air Monitoring of Metal Facilities</t>
  </si>
  <si>
    <t>Conduct initial air measurement surveys near facilities of concern to identify and characterize any potential emissions</t>
  </si>
  <si>
    <t>Mobile monitoring has been initiated by South Coast AQMD near and around metal processing facilities identified by the CSC to identify and characterize any potential emissions of air toxic metals. A continuous multi-metals monitor has been installed at the Compton station to track concentrations over the CAMP implementation period. 
Discussions took place during the Quarter 1 2023 Monitoring Working Team meeting and an update was provided on December 2022 Quarter 4 CSC Meeting.</t>
  </si>
  <si>
    <t>SLA-5e-01E</t>
  </si>
  <si>
    <t>Outreach on Citeria Pollutants</t>
  </si>
  <si>
    <t>Emissions Data</t>
  </si>
  <si>
    <t>Provide informational handout or presentation which includes an overview on criteria pollutants and toxics that may be found in the community (e.g., hexavalent chromium, lead, zinc, NOx)</t>
  </si>
  <si>
    <t>First year of CTR occurred in 2023. Data is being processed and will be submitted to CARB in Summer 2023. Initial emissions inventory data also included in the SLA CERP in Chapter 2d: Emissions and Source Attribution and Appendix 2d: Source Attribution available at: http://www.aqmd.gov/docs/default-source/Agendas/Governing-Board/2022/2022-June3-027.pdf?sfvrsn=6. Outreach materials will be developed in the future.</t>
  </si>
  <si>
    <t>SLA-5e-01F</t>
  </si>
  <si>
    <t>Targeted Metal Facility Outreach</t>
  </si>
  <si>
    <t>Conduct targeted outreach to metals facility owners or operators in the community, including providing information on best management and "Good Neighbor" practices, South Coast AQMD’s Small Business Assistance Program, permitting process, and applicable rules and regulations – with a focus on new rule requirements from CARB and South Coast AQMD</t>
  </si>
  <si>
    <t>South Coast AQMD will provide updates on the target location activities with the CSC in future reporting periods.
CARB provided updates on the Chrome Plating ATCM amendments at the June 2023 Quarter 2 SLA CSC Meeting.</t>
  </si>
  <si>
    <t>SLA-5e-01G</t>
  </si>
  <si>
    <t>Rule 1460 Development</t>
  </si>
  <si>
    <t>Metal Recycling and Shredding Facilities</t>
  </si>
  <si>
    <t>Initiate rule development process for Proposed Rule 1460 to address housekeeping and best management practices at metal recycling and shredding facilities</t>
  </si>
  <si>
    <r>
      <t>South Coast AQMD hosted 3 Working Group Meetings in March 2022, May 2022, and July 2022 to discuss the rule development process and gather stakeholder input. 
Rule 1460 adopted by Governing Board in</t>
    </r>
    <r>
      <rPr>
        <b/>
        <sz val="12"/>
        <rFont val="Calibri"/>
        <family val="2"/>
        <scheme val="minor"/>
      </rPr>
      <t xml:space="preserve"> </t>
    </r>
    <r>
      <rPr>
        <sz val="12"/>
        <rFont val="Calibri"/>
        <family val="2"/>
        <scheme val="minor"/>
      </rPr>
      <t>November 2022 and is available at: http://www.aqmd.gov/docs/default-source/rule-book/reg-xiv/r1460.pdf?sfvrsn=8. South Coast AQMD developed a website providing a list of registered metal recycling and metal shredding facilities and is available at: http://www.aqmd.gov/docs/default-source/rule-book/reg-xiv/r1460.pdf?sfvrsn=8.
South Coast AQMD shared information on the development and South Coast AQMD Governing Board approval of Rule 1460 at the December 2022 Quar</t>
    </r>
    <r>
      <rPr>
        <sz val="12"/>
        <color theme="1"/>
        <rFont val="Calibri"/>
        <family val="2"/>
        <scheme val="minor"/>
      </rPr>
      <t xml:space="preserve">ter 4 </t>
    </r>
    <r>
      <rPr>
        <sz val="12"/>
        <rFont val="Calibri"/>
        <family val="2"/>
        <scheme val="minor"/>
      </rPr>
      <t xml:space="preserve">CSC Meeting. </t>
    </r>
  </si>
  <si>
    <t>SLA-5f-01A</t>
  </si>
  <si>
    <t>Oil Well Air Monitoring</t>
  </si>
  <si>
    <t>Prioritize locations for community air monitoring, conduct air measurements near and around oil drilling sites, provide periodic summaries of monitoring results, and provide outreach on the online tools available to the public to access monitoring data</t>
  </si>
  <si>
    <t>Discussions took place during 3 Monitoring Working Team meetings (February 16, 2022, February 23, 2022, February 23, 2023) and at the September 2022 Quarter 3, December 2022 Quarter 4, and March 2023 Quarter 1 CSC Meetings. Initial mobile air monitoring surveys for all areas in this community associated with oil and gas extraction concerns have been conducted. At the time of this writing, 10 mobile monitoring surveys focusing on oil and gas extraction operations have been conducted in this community.</t>
  </si>
  <si>
    <t>SLA-5f-01B</t>
  </si>
  <si>
    <t>Oil Well Activity Monitoring</t>
  </si>
  <si>
    <t>Monitoring</t>
  </si>
  <si>
    <t>Collaborate with appropriate agencies and the CSC to determine if additional air monitoring is needed during specific well activities or under certain conditions</t>
  </si>
  <si>
    <t>SLA-5f-01C</t>
  </si>
  <si>
    <t>Collaboration and Referals of Oil Wells</t>
  </si>
  <si>
    <t>Collaborate with appropriate agencies by reporting issues that fall outside of South Coast AQMD’s jurisdiction during inspection sweeps at oil and gas facilities (e.g., local land-use agencies, CalGEM, and public health departments)</t>
  </si>
  <si>
    <t>SLA-5f-01D</t>
  </si>
  <si>
    <t>Enforcement Updates</t>
  </si>
  <si>
    <t>Provide periodic summaries of findings from enforcement activities, such as whether odors or emissions were confirmed or verified with complainants at a specific site or source and any enforcement action taken</t>
  </si>
  <si>
    <t>SLA-5f-01E</t>
  </si>
  <si>
    <t>Rule 1148 Amendments: Part 1</t>
  </si>
  <si>
    <t>Rule Amendment Feasibility</t>
  </si>
  <si>
    <t>Initiate rule development process to amend the Rule 1148 Series to consider new requirements for: injection wells; odorants and chemicals used on site; improved LDAR; lower or zero emission equipment for on-site operations</t>
  </si>
  <si>
    <t>Proposed Amended Rule 1148.1 - Oil and Gas Production Wells development commenced April 2023. One (1) Working Group Meeting has been held to date on April 20, 2023 to discuss development of the rule and to collect stakeholder input.</t>
  </si>
  <si>
    <t>Rule 1148 Amendments: Part 2</t>
  </si>
  <si>
    <t>Initiate rule development process to amend the Rule 1148 Series to consider improvement of notification systems for: workover rig operations; active acid work and chemicals used on site; modifications to any previously noticed work</t>
  </si>
  <si>
    <t>South Coast AQMD hosted 3 Working Group Meetings during development of the Rule 1148.2 -Notification and Reporting Requirements for Oil and Gas Wells and Chemical Suppliers amendments to gather stakeholder input in April 2022, June 2022, and August 2022. Rule 1148.2 amendments were adopted by South Coast AQMD's Governing Board on February 3, 2023 and are available at: http://www.aqmd.gov/docs/default-source/rule-book/reg-xi/rule-1148-2.pdf?sfvrsn=4. South Coast AQMD presented on the adopted amendments at the March 2023 Quarter 1 CSC Meeting.</t>
  </si>
  <si>
    <t>SLA-5f-01F</t>
  </si>
  <si>
    <t>Community Scientists Support</t>
  </si>
  <si>
    <t>Support Community Scientists</t>
  </si>
  <si>
    <t>Identify opportunities to support community scientists to conduct community air monitoring</t>
  </si>
  <si>
    <t>Discussions of a Community Oil Wells Pilot Project using handheld VOC detectors took place during the February 2023 Monitoring Working Team meeting and at the December 2022 Quarter 4 and March 2023 Quarter 1 CSC Meetings. Two handheld VOC detectors were distributed to Redeemer Community Partnership for a pilot project in November 2022. Results and lessons learned are currently being analyzed and evaluated.</t>
  </si>
  <si>
    <t>SLA-5f-01G</t>
  </si>
  <si>
    <t>Oil and Gas Inspections</t>
  </si>
  <si>
    <t xml:space="preserve">CARB to collaborate with South Coast AQMD to conduct inspections of all CSC-identified oil and gas facilities of concern regarding CARB and South Coast AQMD rules (including PERP, mobile source regulations, and Oil and Gas Regulation) </t>
  </si>
  <si>
    <t>South Coast AQMD continues to collaborate with CARB on enforcement approaches and efforts through CARB's Oil and Gas taskforce.
South Coast AQMD will pursue updates on this action in future reporting periods.</t>
  </si>
  <si>
    <t>SLA-5f-01H</t>
  </si>
  <si>
    <t>Appropriate Authority Showcase</t>
  </si>
  <si>
    <t>Other Governmental Agency Projects</t>
  </si>
  <si>
    <t>Identify opportunities for other agencies to provide information on their respective oil and gas related authority (e.g., oil well status), existing and proposed rules and regulations (e.g., prohibition of new oil wells), and/or projects and programs (e.g., CalGEM drone surveillance, health impact studies)</t>
  </si>
  <si>
    <t>Los Angeles City Planning presented an update on the Oil and Gas Drilling Ordinance at the March 2023 CSC Meeting.</t>
  </si>
  <si>
    <t>SLA-5f-01I</t>
  </si>
  <si>
    <t>Oil and Gas Technologies</t>
  </si>
  <si>
    <t>Oil and Gas Industry Incentives</t>
  </si>
  <si>
    <t>Explore incentive opportunities and conduct outreach to support implementation of best management practices, and/or installation of emission reduction technologies at oil and gas facilities</t>
  </si>
  <si>
    <t>Row Labels</t>
  </si>
  <si>
    <t>Count of Status
(Initiated/Ongoing, Completed, Delayed, N/A)</t>
  </si>
  <si>
    <t>Initiated</t>
  </si>
  <si>
    <t>(blank)</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</si>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</sst>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409]mmmm\ d\,\ yyyy;@"/>
  </numFmts>
  <fonts count="41" x14ac:knownFonts="1">
    <font>
      <sz val="11"/>
      <color theme="1"/>
      <name val="Calibri"/>
      <family val="2"/>
      <scheme val="minor"/>
    </font>
    <font>
      <sz val="12"/>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sz val="12"/>
      <color rgb="FF000000"/>
      <name val="Calibri"/>
      <family val="2"/>
      <scheme val="minor"/>
    </font>
    <font>
      <b/>
      <sz val="12"/>
      <color rgb="FF000000"/>
      <name val="Calibri"/>
      <family val="2"/>
      <scheme val="minor"/>
    </font>
    <font>
      <sz val="12"/>
      <color rgb="FFFF0000"/>
      <name val="Calibri"/>
      <family val="2"/>
      <scheme val="minor"/>
    </font>
    <font>
      <sz val="12"/>
      <name val="Calibri"/>
      <family val="2"/>
      <scheme val="minor"/>
    </font>
    <font>
      <sz val="12"/>
      <color theme="5"/>
      <name val="Calibri"/>
      <family val="2"/>
      <scheme val="minor"/>
    </font>
    <font>
      <sz val="12"/>
      <color theme="4"/>
      <name val="Calibri"/>
      <family val="2"/>
      <scheme val="minor"/>
    </font>
    <font>
      <sz val="12"/>
      <color rgb="FF663300"/>
      <name val="Calibri"/>
      <family val="2"/>
      <scheme val="minor"/>
    </font>
    <font>
      <b/>
      <sz val="12"/>
      <name val="Calibri"/>
      <family val="2"/>
      <scheme val="minor"/>
    </font>
    <font>
      <sz val="12"/>
      <color theme="9" tint="-0.249977111117893"/>
      <name val="Calibri"/>
      <family val="2"/>
      <scheme val="minor"/>
    </font>
    <font>
      <sz val="12"/>
      <color rgb="FF7030A0"/>
      <name val="Calibri"/>
      <family val="2"/>
      <scheme val="minor"/>
    </font>
    <font>
      <i/>
      <sz val="12"/>
      <name val="Calibri"/>
      <family val="2"/>
      <scheme val="minor"/>
    </font>
    <font>
      <sz val="8"/>
      <name val="Calibri"/>
      <family val="2"/>
      <scheme val="minor"/>
    </font>
    <font>
      <sz val="12"/>
      <color theme="5" tint="-0.249977111117893"/>
      <name val="Calibri"/>
      <family val="2"/>
      <scheme val="minor"/>
    </font>
    <font>
      <sz val="12"/>
      <color theme="9"/>
      <name val="Calibri"/>
      <family val="2"/>
      <scheme val="minor"/>
    </font>
    <font>
      <b/>
      <sz val="12"/>
      <color theme="0"/>
      <name val="Calibri"/>
      <family val="2"/>
      <scheme val="minor"/>
    </font>
    <font>
      <i/>
      <sz val="12"/>
      <color rgb="FFAEAAAA"/>
      <name val="Calibri"/>
      <family val="2"/>
      <scheme val="minor"/>
    </font>
    <font>
      <i/>
      <sz val="12"/>
      <color rgb="FF808080"/>
      <name val="Calibri"/>
      <family val="2"/>
      <scheme val="minor"/>
    </font>
    <font>
      <sz val="11"/>
      <color rgb="FF000000"/>
      <name val="Calibri"/>
      <family val="2"/>
    </font>
    <font>
      <b/>
      <sz val="12"/>
      <color rgb="FFFFFFFF"/>
      <name val="Calibri"/>
      <family val="2"/>
    </font>
    <font>
      <b/>
      <sz val="12"/>
      <color rgb="FFFFFFFF"/>
      <name val="Calibri"/>
      <family val="2"/>
      <scheme val="minor"/>
    </font>
    <font>
      <sz val="12"/>
      <color rgb="FF444444"/>
      <name val="Calibri"/>
      <family val="2"/>
      <charset val="1"/>
    </font>
    <font>
      <sz val="11"/>
      <color rgb="FF444444"/>
      <name val="Calibri"/>
      <family val="2"/>
    </font>
    <font>
      <sz val="12"/>
      <color rgb="FF444444"/>
      <name val="Calibri"/>
      <family val="2"/>
    </font>
    <font>
      <i/>
      <sz val="12"/>
      <color theme="0"/>
      <name val="Calibri"/>
      <family val="2"/>
    </font>
    <font>
      <b/>
      <sz val="12"/>
      <color theme="0"/>
      <name val="Calibri"/>
      <family val="2"/>
    </font>
    <font>
      <i/>
      <sz val="11"/>
      <color rgb="FF000000"/>
      <name val="Calibri"/>
      <family val="2"/>
    </font>
    <font>
      <i/>
      <sz val="12"/>
      <color rgb="FFFFFFFF"/>
      <name val="Calibri"/>
      <family val="2"/>
    </font>
    <font>
      <b/>
      <sz val="12"/>
      <name val="Calibri"/>
      <family val="2"/>
    </font>
    <font>
      <b/>
      <sz val="11"/>
      <name val="Calibri"/>
      <family val="2"/>
      <scheme val="minor"/>
    </font>
    <font>
      <sz val="12"/>
      <color rgb="FF000000"/>
      <name val="Calibri"/>
      <family val="2"/>
    </font>
    <font>
      <i/>
      <sz val="12"/>
      <color rgb="FF000000"/>
      <name val="Calibri"/>
      <family val="2"/>
    </font>
    <font>
      <sz val="12"/>
      <name val="Calibri"/>
      <family val="2"/>
    </font>
    <font>
      <sz val="12"/>
      <color rgb="FFED7D31"/>
      <name val="Calibri"/>
      <family val="2"/>
    </font>
    <font>
      <sz val="12"/>
      <color rgb="FF548235"/>
      <name val="Calibri"/>
      <family val="2"/>
    </font>
    <font>
      <strike/>
      <sz val="12"/>
      <name val="Calibri"/>
      <family val="2"/>
      <scheme val="minor"/>
    </font>
    <font>
      <b/>
      <sz val="12"/>
      <color rgb="FFFF99FF"/>
      <name val="Calibri"/>
      <family val="2"/>
    </font>
  </fonts>
  <fills count="13">
    <fill>
      <patternFill patternType="none"/>
    </fill>
    <fill>
      <patternFill patternType="gray125"/>
    </fill>
    <fill>
      <patternFill patternType="solid">
        <fgColor theme="4"/>
        <bgColor indexed="64"/>
      </patternFill>
    </fill>
    <fill>
      <patternFill patternType="solid">
        <fgColor theme="5"/>
        <bgColor indexed="64"/>
      </patternFill>
    </fill>
    <fill>
      <patternFill patternType="solid">
        <fgColor theme="0"/>
        <bgColor indexed="64"/>
      </patternFill>
    </fill>
    <fill>
      <patternFill patternType="solid">
        <fgColor rgb="FF4472C4"/>
        <bgColor indexed="64"/>
      </patternFill>
    </fill>
    <fill>
      <patternFill patternType="solid">
        <fgColor theme="6"/>
        <bgColor indexed="64"/>
      </patternFill>
    </fill>
    <fill>
      <patternFill patternType="solid">
        <fgColor rgb="FFD9E1F2"/>
        <bgColor indexed="64"/>
      </patternFill>
    </fill>
    <fill>
      <patternFill patternType="solid">
        <fgColor rgb="FFD9E1F2"/>
        <bgColor rgb="FFD9E1F2"/>
      </patternFill>
    </fill>
    <fill>
      <patternFill patternType="solid">
        <fgColor theme="4" tint="0.79998168889431442"/>
        <bgColor theme="4" tint="0.79998168889431442"/>
      </patternFill>
    </fill>
    <fill>
      <patternFill patternType="solid">
        <fgColor theme="0"/>
        <bgColor rgb="FFD9E1F2"/>
      </patternFill>
    </fill>
    <fill>
      <patternFill patternType="solid">
        <fgColor rgb="FF0070C0"/>
        <bgColor indexed="64"/>
      </patternFill>
    </fill>
    <fill>
      <patternFill patternType="solid">
        <fgColor theme="4"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indexed="64"/>
      </right>
      <top style="thin">
        <color indexed="64"/>
      </top>
      <bottom style="thin">
        <color indexed="64"/>
      </bottom>
      <diagonal/>
    </border>
  </borders>
  <cellStyleXfs count="2">
    <xf numFmtId="0" fontId="0" fillId="0" borderId="0"/>
    <xf numFmtId="9" fontId="2" fillId="0" borderId="0" applyFont="0" applyFill="0" applyBorder="0" applyAlignment="0" applyProtection="0"/>
  </cellStyleXfs>
  <cellXfs count="177">
    <xf numFmtId="0" fontId="0" fillId="0" borderId="0" xfId="0"/>
    <xf numFmtId="0" fontId="4" fillId="0" borderId="1" xfId="0" applyFont="1" applyBorder="1" applyAlignment="1" applyProtection="1">
      <alignment vertical="top" wrapText="1"/>
      <protection locked="0"/>
    </xf>
    <xf numFmtId="0" fontId="5" fillId="0" borderId="1" xfId="0" applyFont="1" applyBorder="1" applyAlignment="1" applyProtection="1">
      <alignment vertical="top" wrapText="1"/>
      <protection locked="0"/>
    </xf>
    <xf numFmtId="0" fontId="6" fillId="0" borderId="1" xfId="0" applyFont="1" applyBorder="1" applyAlignment="1" applyProtection="1">
      <alignment vertical="top" wrapText="1"/>
      <protection locked="0"/>
    </xf>
    <xf numFmtId="0" fontId="9" fillId="0" borderId="1" xfId="0" applyFont="1" applyBorder="1" applyAlignment="1" applyProtection="1">
      <alignment vertical="top" wrapText="1"/>
      <protection locked="0"/>
    </xf>
    <xf numFmtId="0" fontId="3" fillId="0" borderId="1" xfId="0" applyFont="1" applyBorder="1"/>
    <xf numFmtId="0" fontId="8" fillId="0" borderId="1" xfId="0" applyFont="1" applyBorder="1" applyAlignment="1" applyProtection="1">
      <alignment vertical="top" wrapText="1"/>
      <protection locked="0"/>
    </xf>
    <xf numFmtId="0" fontId="8" fillId="0" borderId="1" xfId="0" applyFont="1" applyBorder="1" applyAlignment="1" applyProtection="1">
      <alignment horizontal="center" vertical="top" wrapText="1"/>
      <protection locked="0"/>
    </xf>
    <xf numFmtId="9" fontId="8" fillId="0" borderId="1" xfId="1" applyFont="1" applyFill="1" applyBorder="1" applyAlignment="1" applyProtection="1">
      <alignment horizontal="center" vertical="top" wrapText="1"/>
      <protection locked="0"/>
    </xf>
    <xf numFmtId="49" fontId="8" fillId="0" borderId="1" xfId="0" applyNumberFormat="1" applyFont="1" applyBorder="1" applyAlignment="1" applyProtection="1">
      <alignment vertical="top" wrapText="1"/>
      <protection locked="0"/>
    </xf>
    <xf numFmtId="0" fontId="10" fillId="0" borderId="1" xfId="0" applyFont="1" applyBorder="1" applyAlignment="1" applyProtection="1">
      <alignment vertical="top" wrapText="1"/>
      <protection locked="0"/>
    </xf>
    <xf numFmtId="0" fontId="11" fillId="0" borderId="1" xfId="0" applyFont="1" applyBorder="1" applyAlignment="1" applyProtection="1">
      <alignment vertical="top" wrapText="1"/>
      <protection locked="0"/>
    </xf>
    <xf numFmtId="0" fontId="13" fillId="0" borderId="1" xfId="0" applyFont="1" applyBorder="1" applyAlignment="1" applyProtection="1">
      <alignment vertical="top" wrapText="1"/>
      <protection locked="0"/>
    </xf>
    <xf numFmtId="0" fontId="14" fillId="0" borderId="1" xfId="0" applyFont="1" applyBorder="1" applyAlignment="1" applyProtection="1">
      <alignment vertical="top" wrapText="1"/>
      <protection locked="0"/>
    </xf>
    <xf numFmtId="0" fontId="8" fillId="0" borderId="0" xfId="0" applyFont="1"/>
    <xf numFmtId="0" fontId="8" fillId="0" borderId="1" xfId="0" applyFont="1" applyBorder="1" applyAlignment="1" applyProtection="1">
      <alignment horizontal="left" vertical="top" wrapText="1"/>
      <protection locked="0"/>
    </xf>
    <xf numFmtId="0" fontId="8" fillId="0" borderId="1" xfId="0" applyFont="1" applyBorder="1"/>
    <xf numFmtId="0" fontId="8" fillId="0" borderId="1" xfId="0" applyFont="1" applyBorder="1" applyAlignment="1">
      <alignment vertical="top" wrapText="1"/>
    </xf>
    <xf numFmtId="0" fontId="8" fillId="0" borderId="4" xfId="0" applyFont="1" applyBorder="1" applyAlignment="1" applyProtection="1">
      <alignment vertical="top" wrapText="1"/>
      <protection locked="0"/>
    </xf>
    <xf numFmtId="0" fontId="8" fillId="0" borderId="5" xfId="0" applyFont="1" applyBorder="1"/>
    <xf numFmtId="0" fontId="0" fillId="0" borderId="1" xfId="0" applyBorder="1" applyAlignment="1">
      <alignment wrapText="1"/>
    </xf>
    <xf numFmtId="0" fontId="8" fillId="0" borderId="4" xfId="0" applyFont="1" applyBorder="1"/>
    <xf numFmtId="0" fontId="8" fillId="0" borderId="2" xfId="0" applyFont="1" applyBorder="1"/>
    <xf numFmtId="0" fontId="8" fillId="0" borderId="1" xfId="0" applyFont="1" applyBorder="1" applyAlignment="1">
      <alignment horizontal="center" vertical="top" wrapText="1"/>
    </xf>
    <xf numFmtId="14" fontId="8" fillId="0" borderId="1" xfId="0" applyNumberFormat="1" applyFont="1" applyBorder="1" applyAlignment="1">
      <alignment horizontal="left" vertical="center" wrapText="1"/>
    </xf>
    <xf numFmtId="0" fontId="8" fillId="0" borderId="1" xfId="0" applyFont="1" applyBorder="1" applyAlignment="1">
      <alignment vertical="top"/>
    </xf>
    <xf numFmtId="0" fontId="8" fillId="0" borderId="5" xfId="0" applyFont="1" applyBorder="1" applyAlignment="1" applyProtection="1">
      <alignment vertical="top" wrapText="1"/>
      <protection locked="0"/>
    </xf>
    <xf numFmtId="0" fontId="17" fillId="0" borderId="1" xfId="0" applyFont="1" applyBorder="1" applyAlignment="1" applyProtection="1">
      <alignment vertical="top" wrapText="1"/>
      <protection locked="0"/>
    </xf>
    <xf numFmtId="0" fontId="18" fillId="0" borderId="1" xfId="0" applyFont="1" applyBorder="1" applyAlignment="1" applyProtection="1">
      <alignment vertical="top" wrapText="1"/>
      <protection locked="0"/>
    </xf>
    <xf numFmtId="14" fontId="8" fillId="0" borderId="1" xfId="0" applyNumberFormat="1" applyFont="1" applyBorder="1" applyAlignment="1">
      <alignment horizontal="center" vertical="top" wrapText="1"/>
    </xf>
    <xf numFmtId="0" fontId="8" fillId="0" borderId="1" xfId="0" applyFont="1" applyBorder="1" applyAlignment="1">
      <alignment horizontal="left" vertical="top"/>
    </xf>
    <xf numFmtId="0" fontId="20" fillId="0" borderId="1" xfId="0" applyFont="1" applyBorder="1" applyAlignment="1" applyProtection="1">
      <alignment vertical="top" wrapText="1"/>
      <protection locked="0"/>
    </xf>
    <xf numFmtId="0" fontId="21" fillId="0" borderId="1" xfId="0" applyFont="1" applyBorder="1" applyAlignment="1" applyProtection="1">
      <alignment vertical="top" wrapText="1"/>
      <protection locked="0"/>
    </xf>
    <xf numFmtId="0" fontId="8" fillId="0" borderId="1" xfId="0" applyFont="1" applyBorder="1" applyAlignment="1">
      <alignment horizontal="center"/>
    </xf>
    <xf numFmtId="0" fontId="8" fillId="0" borderId="5" xfId="0" applyFont="1" applyBorder="1" applyAlignment="1" applyProtection="1">
      <alignment horizontal="center" vertical="top" wrapText="1"/>
      <protection locked="0"/>
    </xf>
    <xf numFmtId="0" fontId="8" fillId="0" borderId="1" xfId="0" applyFont="1" applyBorder="1" applyAlignment="1">
      <alignment horizontal="center" wrapText="1"/>
    </xf>
    <xf numFmtId="0" fontId="8" fillId="0" borderId="1" xfId="0" applyFont="1" applyBorder="1" applyAlignment="1">
      <alignment wrapText="1"/>
    </xf>
    <xf numFmtId="0" fontId="8" fillId="0" borderId="1" xfId="0" applyFont="1" applyBorder="1" applyAlignment="1">
      <alignment horizontal="left" vertical="top" wrapText="1"/>
    </xf>
    <xf numFmtId="49" fontId="8" fillId="0" borderId="1" xfId="0" applyNumberFormat="1" applyFont="1" applyBorder="1" applyAlignment="1">
      <alignment wrapText="1"/>
    </xf>
    <xf numFmtId="14" fontId="8" fillId="0" borderId="1" xfId="0" applyNumberFormat="1" applyFont="1" applyBorder="1" applyAlignment="1">
      <alignment horizontal="center" vertical="top"/>
    </xf>
    <xf numFmtId="0" fontId="8" fillId="0" borderId="1" xfId="0" applyFont="1" applyBorder="1" applyAlignment="1" applyProtection="1">
      <alignment horizontal="center" wrapText="1"/>
      <protection locked="0"/>
    </xf>
    <xf numFmtId="14" fontId="8" fillId="0" borderId="1" xfId="0" applyNumberFormat="1" applyFont="1" applyBorder="1" applyAlignment="1">
      <alignment vertical="top" wrapText="1"/>
    </xf>
    <xf numFmtId="0" fontId="8" fillId="0" borderId="4" xfId="0" applyFont="1" applyBorder="1" applyAlignment="1">
      <alignment vertical="top" wrapText="1"/>
    </xf>
    <xf numFmtId="0" fontId="8" fillId="0" borderId="5" xfId="0" applyFont="1" applyBorder="1" applyAlignment="1">
      <alignment vertical="top" wrapText="1"/>
    </xf>
    <xf numFmtId="0" fontId="8" fillId="4" borderId="1" xfId="0" applyFont="1" applyFill="1" applyBorder="1" applyAlignment="1">
      <alignment vertical="top" wrapText="1"/>
    </xf>
    <xf numFmtId="49" fontId="8" fillId="0" borderId="1" xfId="0" applyNumberFormat="1" applyFont="1" applyBorder="1" applyAlignment="1">
      <alignment vertical="top" wrapText="1"/>
    </xf>
    <xf numFmtId="0" fontId="8" fillId="0" borderId="2" xfId="0" applyFont="1" applyBorder="1" applyAlignment="1">
      <alignment vertical="top" wrapText="1"/>
    </xf>
    <xf numFmtId="49" fontId="12" fillId="0" borderId="1" xfId="0" applyNumberFormat="1" applyFont="1" applyBorder="1" applyAlignment="1">
      <alignment vertical="top" wrapText="1"/>
    </xf>
    <xf numFmtId="0" fontId="8" fillId="0" borderId="0" xfId="0" applyFont="1" applyAlignment="1">
      <alignment vertical="top" wrapText="1"/>
    </xf>
    <xf numFmtId="49" fontId="15" fillId="0" borderId="1" xfId="0" applyNumberFormat="1" applyFont="1" applyBorder="1" applyAlignment="1">
      <alignment vertical="top" wrapText="1"/>
    </xf>
    <xf numFmtId="0" fontId="15" fillId="0" borderId="1" xfId="0" applyFont="1" applyBorder="1" applyAlignment="1">
      <alignment vertical="top" wrapText="1"/>
    </xf>
    <xf numFmtId="49" fontId="8" fillId="0" borderId="1" xfId="0" applyNumberFormat="1" applyFont="1" applyBorder="1"/>
    <xf numFmtId="17" fontId="8" fillId="0" borderId="1" xfId="0" applyNumberFormat="1" applyFont="1" applyBorder="1" applyAlignment="1">
      <alignment vertical="top" wrapText="1"/>
    </xf>
    <xf numFmtId="0" fontId="19" fillId="0" borderId="0" xfId="0" applyFont="1"/>
    <xf numFmtId="0" fontId="8" fillId="0" borderId="1" xfId="0" applyFont="1" applyBorder="1" applyAlignment="1" applyProtection="1">
      <alignment horizontal="left" vertical="top"/>
      <protection locked="0"/>
    </xf>
    <xf numFmtId="0" fontId="8" fillId="0" borderId="5" xfId="0" applyFont="1" applyBorder="1" applyProtection="1">
      <protection locked="0"/>
    </xf>
    <xf numFmtId="0" fontId="8" fillId="0" borderId="1" xfId="0" applyFont="1" applyBorder="1" applyProtection="1">
      <protection locked="0"/>
    </xf>
    <xf numFmtId="0" fontId="8" fillId="0" borderId="0" xfId="0" applyFont="1" applyProtection="1">
      <protection locked="0"/>
    </xf>
    <xf numFmtId="0" fontId="8" fillId="0" borderId="4" xfId="0" applyFont="1" applyBorder="1" applyProtection="1">
      <protection locked="0"/>
    </xf>
    <xf numFmtId="0" fontId="8" fillId="0" borderId="2" xfId="0" applyFont="1" applyBorder="1" applyAlignment="1" applyProtection="1">
      <alignment vertical="top" wrapText="1"/>
      <protection locked="0"/>
    </xf>
    <xf numFmtId="0" fontId="8" fillId="4" borderId="1" xfId="0" applyFont="1" applyFill="1" applyBorder="1" applyAlignment="1" applyProtection="1">
      <alignment vertical="top" wrapText="1"/>
      <protection locked="0"/>
    </xf>
    <xf numFmtId="0" fontId="8" fillId="0" borderId="2" xfId="0" applyFont="1" applyBorder="1" applyProtection="1">
      <protection locked="0"/>
    </xf>
    <xf numFmtId="0" fontId="8" fillId="0" borderId="7" xfId="0" applyFont="1" applyBorder="1" applyAlignment="1">
      <alignment vertical="top" wrapText="1"/>
    </xf>
    <xf numFmtId="0" fontId="26" fillId="0" borderId="0" xfId="0" applyFont="1" applyAlignment="1">
      <alignment horizontal="left" vertical="top" wrapText="1"/>
    </xf>
    <xf numFmtId="0" fontId="26" fillId="0" borderId="0" xfId="0" applyFont="1" applyAlignment="1">
      <alignment vertical="top" wrapText="1"/>
    </xf>
    <xf numFmtId="0" fontId="0" fillId="0" borderId="6" xfId="0" applyBorder="1" applyAlignment="1">
      <alignment wrapText="1"/>
    </xf>
    <xf numFmtId="0" fontId="24" fillId="5" borderId="6" xfId="0" applyFont="1" applyFill="1" applyBorder="1" applyAlignment="1">
      <alignment vertical="center" wrapText="1"/>
    </xf>
    <xf numFmtId="0" fontId="8" fillId="0" borderId="3" xfId="0" applyFont="1" applyBorder="1" applyAlignment="1">
      <alignment vertical="top" wrapText="1"/>
    </xf>
    <xf numFmtId="0" fontId="27" fillId="0" borderId="1" xfId="0" applyFont="1" applyBorder="1" applyAlignment="1">
      <alignment vertical="top" wrapText="1"/>
    </xf>
    <xf numFmtId="0" fontId="27" fillId="0" borderId="1" xfId="0" applyFont="1" applyBorder="1" applyAlignment="1">
      <alignment horizontal="left" vertical="top" wrapText="1"/>
    </xf>
    <xf numFmtId="0" fontId="22" fillId="0" borderId="6" xfId="0" applyFont="1" applyBorder="1" applyAlignment="1">
      <alignment wrapText="1"/>
    </xf>
    <xf numFmtId="0" fontId="1" fillId="0" borderId="1" xfId="0" applyFont="1" applyBorder="1" applyAlignment="1" applyProtection="1">
      <alignment vertical="top" wrapText="1"/>
      <protection locked="0"/>
    </xf>
    <xf numFmtId="0" fontId="1" fillId="0" borderId="1" xfId="0" applyFont="1" applyBorder="1"/>
    <xf numFmtId="0" fontId="1" fillId="0" borderId="1" xfId="0" applyFont="1" applyBorder="1" applyAlignment="1">
      <alignment wrapText="1"/>
    </xf>
    <xf numFmtId="0" fontId="1" fillId="0" borderId="0" xfId="0" applyFont="1"/>
    <xf numFmtId="0" fontId="1" fillId="0" borderId="1" xfId="0" applyFont="1" applyBorder="1" applyAlignment="1">
      <alignment vertical="top" wrapText="1"/>
    </xf>
    <xf numFmtId="0" fontId="8" fillId="0" borderId="7" xfId="0" applyFont="1" applyBorder="1" applyAlignment="1">
      <alignment horizontal="center" vertical="top" wrapText="1"/>
    </xf>
    <xf numFmtId="0" fontId="8" fillId="0" borderId="7" xfId="0" applyFont="1" applyBorder="1" applyAlignment="1">
      <alignment horizontal="center" wrapText="1"/>
    </xf>
    <xf numFmtId="0" fontId="8" fillId="0" borderId="5" xfId="0" applyFont="1" applyBorder="1" applyAlignment="1">
      <alignment horizontal="center"/>
    </xf>
    <xf numFmtId="0" fontId="8" fillId="0" borderId="5" xfId="0" applyFont="1" applyBorder="1" applyAlignment="1">
      <alignment vertical="top"/>
    </xf>
    <xf numFmtId="0" fontId="8" fillId="0" borderId="5" xfId="0" applyFont="1" applyBorder="1" applyAlignment="1">
      <alignment horizontal="left" vertical="top"/>
    </xf>
    <xf numFmtId="49" fontId="8" fillId="0" borderId="5" xfId="0" applyNumberFormat="1" applyFont="1" applyBorder="1"/>
    <xf numFmtId="14" fontId="8" fillId="0" borderId="5" xfId="0" applyNumberFormat="1" applyFont="1" applyBorder="1" applyAlignment="1">
      <alignment horizontal="center" vertical="top"/>
    </xf>
    <xf numFmtId="0" fontId="1" fillId="0" borderId="5" xfId="0" applyFont="1" applyBorder="1"/>
    <xf numFmtId="0" fontId="8" fillId="0" borderId="0" xfId="0" applyFont="1" applyAlignment="1" applyProtection="1">
      <alignment vertical="top" wrapText="1"/>
      <protection locked="0"/>
    </xf>
    <xf numFmtId="0" fontId="26" fillId="0" borderId="1" xfId="0" applyFont="1" applyBorder="1" applyAlignment="1">
      <alignment vertical="top" wrapText="1"/>
    </xf>
    <xf numFmtId="0" fontId="29" fillId="3" borderId="4" xfId="0" applyFont="1" applyFill="1" applyBorder="1" applyAlignment="1">
      <alignment horizontal="center" vertical="center" wrapText="1"/>
    </xf>
    <xf numFmtId="0" fontId="12" fillId="6" borderId="7"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12" fillId="6" borderId="1" xfId="0" applyFont="1" applyFill="1" applyBorder="1" applyAlignment="1" applyProtection="1">
      <alignment horizontal="center" vertical="center" wrapText="1"/>
      <protection locked="0"/>
    </xf>
    <xf numFmtId="0" fontId="12" fillId="6" borderId="1" xfId="0" applyFont="1" applyFill="1" applyBorder="1" applyAlignment="1" applyProtection="1">
      <alignment horizontal="center" vertical="center"/>
      <protection locked="0"/>
    </xf>
    <xf numFmtId="49" fontId="12" fillId="6" borderId="1" xfId="0" applyNumberFormat="1" applyFont="1" applyFill="1" applyBorder="1" applyAlignment="1">
      <alignment horizontal="center" vertical="center" wrapText="1"/>
    </xf>
    <xf numFmtId="0" fontId="12" fillId="6" borderId="1" xfId="0" applyFont="1" applyFill="1" applyBorder="1" applyAlignment="1">
      <alignment horizontal="center" vertical="center" wrapText="1"/>
    </xf>
    <xf numFmtId="0" fontId="12" fillId="6" borderId="1" xfId="0" applyFont="1" applyFill="1" applyBorder="1" applyAlignment="1">
      <alignment horizontal="center" vertical="center"/>
    </xf>
    <xf numFmtId="14" fontId="12" fillId="6" borderId="1" xfId="0" applyNumberFormat="1" applyFont="1" applyFill="1" applyBorder="1" applyAlignment="1">
      <alignment horizontal="center" vertical="center" wrapText="1"/>
    </xf>
    <xf numFmtId="0" fontId="32" fillId="6" borderId="1" xfId="0" applyFont="1" applyFill="1" applyBorder="1" applyAlignment="1">
      <alignment horizontal="center" vertical="center" wrapText="1"/>
    </xf>
    <xf numFmtId="0" fontId="24" fillId="3" borderId="6" xfId="0" applyFont="1" applyFill="1" applyBorder="1" applyAlignment="1">
      <alignment vertical="center" wrapText="1"/>
    </xf>
    <xf numFmtId="0" fontId="19" fillId="2" borderId="6" xfId="0" applyFont="1" applyFill="1" applyBorder="1" applyAlignment="1">
      <alignment vertical="center" wrapText="1"/>
    </xf>
    <xf numFmtId="2" fontId="8" fillId="0" borderId="1" xfId="0" applyNumberFormat="1" applyFont="1" applyBorder="1" applyAlignment="1">
      <alignment horizontal="center"/>
    </xf>
    <xf numFmtId="0" fontId="33" fillId="0" borderId="6" xfId="0" applyFont="1" applyBorder="1" applyAlignment="1">
      <alignment horizontal="center" wrapText="1"/>
    </xf>
    <xf numFmtId="0" fontId="4" fillId="6" borderId="1" xfId="0" applyFont="1" applyFill="1" applyBorder="1" applyAlignment="1">
      <alignment horizontal="center" vertical="center" textRotation="90"/>
    </xf>
    <xf numFmtId="0" fontId="4" fillId="6" borderId="1" xfId="0" applyFont="1" applyFill="1" applyBorder="1" applyAlignment="1">
      <alignment horizontal="center" vertical="center"/>
    </xf>
    <xf numFmtId="0" fontId="1" fillId="0" borderId="0" xfId="0" applyFont="1" applyAlignment="1">
      <alignment horizontal="left" vertical="top" wrapText="1"/>
    </xf>
    <xf numFmtId="0" fontId="34" fillId="0" borderId="1" xfId="0" applyFont="1" applyBorder="1" applyAlignment="1" applyProtection="1">
      <alignment vertical="top" wrapText="1"/>
      <protection locked="0"/>
    </xf>
    <xf numFmtId="0" fontId="7" fillId="0" borderId="1" xfId="0" applyFont="1" applyBorder="1" applyAlignment="1">
      <alignment vertical="top" wrapText="1"/>
    </xf>
    <xf numFmtId="49" fontId="7" fillId="0" borderId="1" xfId="0" applyNumberFormat="1" applyFont="1" applyBorder="1" applyAlignment="1">
      <alignment vertical="top" wrapText="1"/>
    </xf>
    <xf numFmtId="0" fontId="7" fillId="0" borderId="1" xfId="0" applyFont="1" applyBorder="1" applyAlignment="1" applyProtection="1">
      <alignment vertical="top" wrapText="1"/>
      <protection locked="0"/>
    </xf>
    <xf numFmtId="0" fontId="7" fillId="0" borderId="1" xfId="0" applyFont="1" applyBorder="1" applyAlignment="1">
      <alignment horizontal="center" vertical="top" wrapText="1"/>
    </xf>
    <xf numFmtId="0" fontId="7" fillId="0" borderId="1" xfId="0" applyFont="1" applyBorder="1" applyAlignment="1">
      <alignment horizontal="left" vertical="top"/>
    </xf>
    <xf numFmtId="0" fontId="7" fillId="0" borderId="7" xfId="0" applyFont="1" applyBorder="1" applyAlignment="1">
      <alignment horizontal="center" vertical="top" wrapText="1"/>
    </xf>
    <xf numFmtId="0" fontId="7" fillId="0" borderId="4" xfId="0" applyFont="1" applyBorder="1" applyAlignment="1">
      <alignment vertical="top" wrapText="1"/>
    </xf>
    <xf numFmtId="14" fontId="7" fillId="0" borderId="1" xfId="0" applyNumberFormat="1" applyFont="1" applyBorder="1" applyAlignment="1">
      <alignment horizontal="center" vertical="top" wrapText="1"/>
    </xf>
    <xf numFmtId="0" fontId="7" fillId="0" borderId="1" xfId="0" applyFont="1" applyBorder="1"/>
    <xf numFmtId="0" fontId="1" fillId="0" borderId="0" xfId="0" applyFont="1" applyAlignment="1">
      <alignment vertical="top" wrapText="1"/>
    </xf>
    <xf numFmtId="0" fontId="5" fillId="0" borderId="1" xfId="0" applyFont="1" applyBorder="1" applyAlignment="1">
      <alignment horizontal="left" vertical="top" wrapText="1"/>
    </xf>
    <xf numFmtId="0" fontId="8" fillId="7" borderId="1" xfId="0" applyFont="1" applyFill="1" applyBorder="1" applyAlignment="1">
      <alignment vertical="top" wrapText="1"/>
    </xf>
    <xf numFmtId="0" fontId="8" fillId="7" borderId="1" xfId="0" applyFont="1" applyFill="1" applyBorder="1" applyAlignment="1" applyProtection="1">
      <alignment vertical="top" wrapText="1"/>
      <protection locked="0"/>
    </xf>
    <xf numFmtId="0" fontId="25" fillId="0" borderId="1" xfId="0" applyFont="1" applyBorder="1" applyAlignment="1" applyProtection="1">
      <alignment horizontal="left" vertical="top" wrapText="1"/>
      <protection locked="0"/>
    </xf>
    <xf numFmtId="0" fontId="3" fillId="0" borderId="1" xfId="0" applyFont="1" applyBorder="1" applyAlignment="1">
      <alignment wrapText="1"/>
    </xf>
    <xf numFmtId="0" fontId="36" fillId="0" borderId="1" xfId="0" applyFont="1" applyBorder="1" applyAlignment="1">
      <alignment wrapText="1"/>
    </xf>
    <xf numFmtId="0" fontId="36" fillId="0" borderId="1" xfId="0" applyFont="1" applyBorder="1"/>
    <xf numFmtId="0" fontId="36" fillId="0" borderId="7" xfId="0" applyFont="1" applyBorder="1" applyAlignment="1">
      <alignment wrapText="1"/>
    </xf>
    <xf numFmtId="0" fontId="37" fillId="0" borderId="1" xfId="0" applyFont="1" applyBorder="1" applyAlignment="1">
      <alignment wrapText="1"/>
    </xf>
    <xf numFmtId="17" fontId="36" fillId="0" borderId="1" xfId="0" applyNumberFormat="1" applyFont="1" applyBorder="1" applyAlignment="1">
      <alignment wrapText="1"/>
    </xf>
    <xf numFmtId="0" fontId="38" fillId="0" borderId="1" xfId="0" applyFont="1" applyBorder="1" applyAlignment="1">
      <alignment wrapText="1"/>
    </xf>
    <xf numFmtId="0" fontId="36" fillId="8" borderId="6" xfId="0" applyFont="1" applyFill="1" applyBorder="1" applyAlignment="1">
      <alignment vertical="top" wrapText="1"/>
    </xf>
    <xf numFmtId="0" fontId="8" fillId="0" borderId="7" xfId="0" applyFont="1" applyBorder="1" applyAlignment="1">
      <alignment horizontal="left" vertical="top" wrapText="1"/>
    </xf>
    <xf numFmtId="0" fontId="36" fillId="8" borderId="1" xfId="0" applyFont="1" applyFill="1" applyBorder="1" applyAlignment="1">
      <alignment wrapText="1"/>
    </xf>
    <xf numFmtId="9" fontId="8" fillId="0" borderId="1" xfId="1" applyFont="1" applyFill="1" applyBorder="1" applyAlignment="1" applyProtection="1">
      <alignment horizontal="left" vertical="top" wrapText="1"/>
      <protection locked="0"/>
    </xf>
    <xf numFmtId="0" fontId="23" fillId="3" borderId="4" xfId="0" applyFont="1" applyFill="1" applyBorder="1" applyAlignment="1">
      <alignment horizontal="center" vertical="center" wrapText="1"/>
    </xf>
    <xf numFmtId="2" fontId="23" fillId="3" borderId="4" xfId="0" applyNumberFormat="1" applyFont="1" applyFill="1" applyBorder="1" applyAlignment="1">
      <alignment horizontal="center" vertical="center" wrapText="1"/>
    </xf>
    <xf numFmtId="0" fontId="34" fillId="0" borderId="1" xfId="0" applyFont="1" applyBorder="1" applyAlignment="1">
      <alignment wrapText="1"/>
    </xf>
    <xf numFmtId="49" fontId="29" fillId="2" borderId="2" xfId="0" applyNumberFormat="1" applyFont="1" applyFill="1" applyBorder="1" applyAlignment="1">
      <alignment horizontal="center" vertical="center" wrapText="1"/>
    </xf>
    <xf numFmtId="49" fontId="8" fillId="0" borderId="1" xfId="0" applyNumberFormat="1" applyFont="1" applyBorder="1" applyAlignment="1" applyProtection="1">
      <alignment horizontal="left" vertical="top" wrapText="1"/>
      <protection locked="0"/>
    </xf>
    <xf numFmtId="0" fontId="8" fillId="0" borderId="7" xfId="0" applyFont="1" applyBorder="1" applyAlignment="1" applyProtection="1">
      <alignment horizontal="left" vertical="top" wrapText="1"/>
      <protection locked="0"/>
    </xf>
    <xf numFmtId="2" fontId="8" fillId="0" borderId="1" xfId="1" applyNumberFormat="1" applyFont="1" applyFill="1" applyBorder="1" applyAlignment="1" applyProtection="1">
      <alignment horizontal="left" vertical="top" wrapText="1"/>
      <protection locked="0"/>
    </xf>
    <xf numFmtId="9" fontId="8" fillId="0" borderId="1" xfId="1" applyFont="1" applyBorder="1" applyAlignment="1" applyProtection="1">
      <alignment horizontal="left" vertical="top" wrapText="1"/>
      <protection locked="0"/>
    </xf>
    <xf numFmtId="2" fontId="8" fillId="0" borderId="1" xfId="1" applyNumberFormat="1" applyFont="1" applyBorder="1" applyAlignment="1" applyProtection="1">
      <alignment horizontal="left" vertical="top" wrapText="1"/>
      <protection locked="0"/>
    </xf>
    <xf numFmtId="9" fontId="8" fillId="0" borderId="1" xfId="1" applyFont="1" applyFill="1" applyBorder="1" applyAlignment="1" applyProtection="1">
      <alignment horizontal="left" vertical="top" wrapText="1"/>
    </xf>
    <xf numFmtId="9" fontId="8" fillId="0" borderId="1" xfId="1" applyFont="1" applyBorder="1" applyAlignment="1">
      <alignment horizontal="left" vertical="top" wrapText="1"/>
    </xf>
    <xf numFmtId="2" fontId="8" fillId="0" borderId="1" xfId="1" applyNumberFormat="1" applyFont="1" applyBorder="1" applyAlignment="1">
      <alignment horizontal="left" vertical="top" wrapText="1"/>
    </xf>
    <xf numFmtId="0" fontId="8" fillId="0" borderId="0" xfId="0" applyFont="1" applyAlignment="1">
      <alignment horizontal="left" vertical="top" wrapText="1"/>
    </xf>
    <xf numFmtId="0" fontId="8" fillId="0" borderId="8" xfId="0" applyFont="1" applyBorder="1" applyAlignment="1">
      <alignment horizontal="left" vertical="top" wrapText="1"/>
    </xf>
    <xf numFmtId="8" fontId="8" fillId="0" borderId="1" xfId="1" applyNumberFormat="1" applyFont="1" applyFill="1" applyBorder="1" applyAlignment="1" applyProtection="1">
      <alignment horizontal="left" vertical="top" wrapText="1"/>
      <protection locked="0"/>
    </xf>
    <xf numFmtId="0" fontId="8" fillId="0" borderId="0" xfId="0" applyFont="1" applyAlignment="1" applyProtection="1">
      <alignment horizontal="left" vertical="top" wrapText="1"/>
      <protection locked="0"/>
    </xf>
    <xf numFmtId="8" fontId="8" fillId="0" borderId="1" xfId="1" applyNumberFormat="1" applyFont="1" applyFill="1" applyBorder="1" applyAlignment="1" applyProtection="1">
      <alignment horizontal="left" vertical="top" wrapText="1"/>
    </xf>
    <xf numFmtId="2" fontId="8" fillId="0" borderId="13" xfId="1" applyNumberFormat="1" applyFont="1" applyFill="1" applyBorder="1" applyAlignment="1" applyProtection="1">
      <alignment horizontal="left" vertical="top" wrapText="1"/>
      <protection locked="0"/>
    </xf>
    <xf numFmtId="9" fontId="8" fillId="0" borderId="6" xfId="1" applyFont="1" applyFill="1" applyBorder="1" applyAlignment="1" applyProtection="1">
      <alignment horizontal="left" vertical="top" wrapText="1"/>
      <protection locked="0"/>
    </xf>
    <xf numFmtId="6" fontId="8" fillId="0" borderId="1" xfId="1" applyNumberFormat="1" applyFont="1" applyBorder="1" applyAlignment="1">
      <alignment horizontal="left" vertical="top" wrapText="1"/>
    </xf>
    <xf numFmtId="0" fontId="8" fillId="0" borderId="6" xfId="0" applyFont="1" applyBorder="1" applyAlignment="1">
      <alignment horizontal="left" vertical="top"/>
    </xf>
    <xf numFmtId="0" fontId="8" fillId="0" borderId="9" xfId="0" applyFont="1" applyBorder="1" applyAlignment="1">
      <alignment horizontal="left" vertical="top" wrapText="1"/>
    </xf>
    <xf numFmtId="0" fontId="8" fillId="0" borderId="10" xfId="0" applyFont="1" applyBorder="1" applyAlignment="1">
      <alignment horizontal="left" vertical="top"/>
    </xf>
    <xf numFmtId="0" fontId="8" fillId="0" borderId="5" xfId="0" applyFont="1" applyBorder="1" applyAlignment="1">
      <alignment horizontal="left" vertical="top" wrapText="1"/>
    </xf>
    <xf numFmtId="0" fontId="8" fillId="9" borderId="7" xfId="0" applyFont="1" applyFill="1" applyBorder="1" applyAlignment="1">
      <alignment horizontal="left" vertical="top" wrapText="1"/>
    </xf>
    <xf numFmtId="164" fontId="8" fillId="0" borderId="7" xfId="0" applyNumberFormat="1" applyFont="1" applyBorder="1" applyAlignment="1">
      <alignment horizontal="left" vertical="top" wrapText="1"/>
    </xf>
    <xf numFmtId="0" fontId="8" fillId="0" borderId="11" xfId="0" applyFont="1" applyBorder="1" applyAlignment="1">
      <alignment horizontal="left" vertical="top"/>
    </xf>
    <xf numFmtId="0" fontId="8" fillId="0" borderId="0" xfId="0" applyFont="1" applyAlignment="1">
      <alignment horizontal="left" vertical="top"/>
    </xf>
    <xf numFmtId="0" fontId="8" fillId="0" borderId="12" xfId="0" applyFont="1" applyBorder="1" applyAlignment="1">
      <alignment horizontal="left" vertical="top"/>
    </xf>
    <xf numFmtId="0" fontId="36" fillId="10" borderId="1" xfId="0" applyFont="1" applyFill="1" applyBorder="1" applyAlignment="1">
      <alignment wrapText="1"/>
    </xf>
    <xf numFmtId="0" fontId="36" fillId="10" borderId="6" xfId="0" applyFont="1" applyFill="1" applyBorder="1" applyAlignment="1">
      <alignment vertical="top" wrapText="1"/>
    </xf>
    <xf numFmtId="0" fontId="19" fillId="3" borderId="4" xfId="0" applyFont="1" applyFill="1" applyBorder="1" applyAlignment="1">
      <alignment horizontal="center" vertical="center" wrapText="1"/>
    </xf>
    <xf numFmtId="0" fontId="0" fillId="0" borderId="0" xfId="0" pivotButton="1"/>
    <xf numFmtId="8" fontId="8" fillId="0" borderId="1" xfId="1" applyNumberFormat="1" applyFont="1" applyBorder="1" applyAlignment="1" applyProtection="1">
      <alignment horizontal="left" vertical="top" wrapText="1"/>
      <protection locked="0"/>
    </xf>
    <xf numFmtId="0" fontId="8" fillId="8" borderId="1" xfId="0" applyFont="1" applyFill="1" applyBorder="1" applyAlignment="1">
      <alignment wrapText="1"/>
    </xf>
    <xf numFmtId="0" fontId="8" fillId="10" borderId="1" xfId="0" applyFont="1" applyFill="1" applyBorder="1" applyAlignment="1">
      <alignment wrapText="1"/>
    </xf>
    <xf numFmtId="0" fontId="0" fillId="0" borderId="0" xfId="0" applyAlignment="1">
      <alignment horizontal="left"/>
    </xf>
    <xf numFmtId="0" fontId="0" fillId="0" borderId="0" xfId="0" applyAlignment="1">
      <alignment horizontal="left" indent="1"/>
    </xf>
    <xf numFmtId="0" fontId="29" fillId="11" borderId="2" xfId="0" applyFont="1" applyFill="1" applyBorder="1" applyAlignment="1">
      <alignment vertical="center" wrapText="1"/>
    </xf>
    <xf numFmtId="0" fontId="23" fillId="11" borderId="4" xfId="0" applyFont="1" applyFill="1" applyBorder="1" applyAlignment="1">
      <alignment horizontal="center" vertical="center" wrapText="1"/>
    </xf>
    <xf numFmtId="0" fontId="19" fillId="11" borderId="4" xfId="0" applyFont="1" applyFill="1" applyBorder="1" applyAlignment="1">
      <alignment horizontal="center" vertical="center" wrapText="1"/>
    </xf>
    <xf numFmtId="0" fontId="19" fillId="11" borderId="4" xfId="0" applyFont="1" applyFill="1" applyBorder="1" applyAlignment="1" applyProtection="1">
      <alignment horizontal="center" vertical="center" wrapText="1"/>
      <protection locked="0"/>
    </xf>
    <xf numFmtId="0" fontId="24" fillId="2" borderId="6" xfId="0" applyFont="1" applyFill="1" applyBorder="1" applyAlignment="1">
      <alignment vertical="center" wrapText="1"/>
    </xf>
    <xf numFmtId="9" fontId="0" fillId="0" borderId="0" xfId="1" applyFont="1"/>
    <xf numFmtId="9" fontId="0" fillId="0" borderId="0" xfId="0" applyNumberFormat="1"/>
    <xf numFmtId="0" fontId="8" fillId="12" borderId="7" xfId="0" applyFont="1" applyFill="1" applyBorder="1" applyAlignment="1">
      <alignment horizontal="left" vertical="top" wrapText="1"/>
    </xf>
    <xf numFmtId="0" fontId="36" fillId="0" borderId="7" xfId="0" applyFont="1" applyBorder="1" applyAlignment="1">
      <alignment horizontal="left" vertical="top" wrapText="1"/>
    </xf>
    <xf numFmtId="0" fontId="34" fillId="0" borderId="7" xfId="0" applyFont="1" applyBorder="1" applyAlignment="1">
      <alignment horizontal="left" vertical="top" wrapText="1"/>
    </xf>
  </cellXfs>
  <cellStyles count="2">
    <cellStyle name="Normal" xfId="0" builtinId="0"/>
    <cellStyle name="Percent" xfId="1" builtinId="5"/>
  </cellStyles>
  <dxfs count="15">
    <dxf>
      <font>
        <b val="0"/>
        <i val="0"/>
        <strike val="0"/>
        <condense val="0"/>
        <extend val="0"/>
        <outline val="0"/>
        <shadow val="0"/>
        <u val="none"/>
        <vertAlign val="baseline"/>
        <sz val="12"/>
        <color auto="1"/>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family val="2"/>
        <scheme val="minor"/>
      </font>
      <numFmt numFmtId="2" formatCode="0.00"/>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alignment horizontal="left" vertical="top" textRotation="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2"/>
        <color auto="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alignment horizontal="left" vertical="top"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444444"/>
        <name val="Calibri"/>
        <family val="2"/>
        <charset val="1"/>
        <scheme val="none"/>
      </font>
      <numFmt numFmtId="0" formatCode="General"/>
      <alignment horizontal="left" vertical="top" textRotation="0" wrapText="1" indent="0" justifyLastLine="0" shrinkToFit="0" readingOrder="0"/>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Calibri"/>
        <family val="2"/>
        <scheme val="minor"/>
      </font>
      <alignment horizontal="center"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family val="2"/>
        <scheme val="minor"/>
      </font>
      <numFmt numFmtId="30" formatCode="@"/>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family val="2"/>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family val="2"/>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family val="2"/>
        <scheme val="minor"/>
      </font>
      <border diagonalUp="0" diagonalDown="0">
        <left style="thin">
          <color indexed="64"/>
        </left>
        <right style="thin">
          <color indexed="64"/>
        </right>
        <top style="thin">
          <color indexed="64"/>
        </top>
        <bottom style="thin">
          <color indexed="64"/>
        </bottom>
        <vertical/>
        <horizontal/>
      </border>
    </dxf>
    <dxf>
      <border outline="0">
        <left style="thin">
          <color indexed="64"/>
        </left>
        <bottom style="thin">
          <color indexed="64"/>
        </bottom>
      </border>
    </dxf>
    <dxf>
      <font>
        <b/>
        <i val="0"/>
        <strike val="0"/>
        <condense val="0"/>
        <extend val="0"/>
        <outline val="0"/>
        <shadow val="0"/>
        <u val="none"/>
        <vertAlign val="baseline"/>
        <sz val="12"/>
        <color theme="0"/>
        <name val="Calibri"/>
        <family val="2"/>
        <scheme val="none"/>
      </font>
      <fill>
        <patternFill patternType="solid">
          <fgColor indexed="64"/>
          <bgColor theme="4"/>
        </patternFill>
      </fill>
      <alignment horizontal="general"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99FF"/>
      <color rgb="FFB6C2BF"/>
      <color rgb="FFE4F2F1"/>
      <color rgb="FFE3FFFD"/>
      <color rgb="FF93C4C1"/>
      <color rgb="FFCF8282"/>
      <color rgb="FF66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pivotCacheDefinition" Target="pivotCache/pivotCacheDefinition1.xml"/><Relationship Id="rId9" Type="http://schemas.openxmlformats.org/officeDocument/2006/relationships/customXml" Target="../customXml/item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Belinda Huy" refreshedDate="45198.69691111111" createdVersion="8" refreshedVersion="8" minRefreshableVersion="3" recordCount="298" xr:uid="{E033854C-7DA6-4CD9-8D34-CF1B94D5B8B8}">
  <cacheSource type="worksheet">
    <worksheetSource ref="A1:M1048576" sheet="Main"/>
  </cacheSource>
  <cacheFields count="19">
    <cacheField name="Community" numFmtId="0">
      <sharedItems containsBlank="1" count="7">
        <s v="SBM"/>
        <s v="ELABHWC"/>
        <s v="WCWLB"/>
        <s v="ECV"/>
        <s v="SELA"/>
        <s v="SLA"/>
        <m/>
      </sharedItems>
    </cacheField>
    <cacheField name="Action Location _x000a_(CERP-Chapter #-Action and/or Table #)" numFmtId="0">
      <sharedItems containsBlank="1"/>
    </cacheField>
    <cacheField name="Action Title" numFmtId="0">
      <sharedItems containsBlank="1"/>
    </cacheField>
    <cacheField name="CERP Action Name" numFmtId="0">
      <sharedItems containsBlank="1"/>
    </cacheField>
    <cacheField name="Revised Commitment/Action" numFmtId="0">
      <sharedItems containsBlank="1" longText="1"/>
    </cacheField>
    <cacheField name="Lead Agency" numFmtId="0">
      <sharedItems containsBlank="1"/>
    </cacheField>
    <cacheField name="Project Status _x000a_MS 1_x000a_(1=Yes)" numFmtId="0">
      <sharedItems containsBlank="1" containsMixedTypes="1" containsNumber="1" minValue="0" maxValue="1"/>
    </cacheField>
    <cacheField name="Project Status_x000a_MS 2_x000a_(1=Yes)" numFmtId="0">
      <sharedItems containsBlank="1" containsMixedTypes="1" containsNumber="1" minValue="0" maxValue="1"/>
    </cacheField>
    <cacheField name="Project Status_x000a_MS 3_x000a_(1=Yes)" numFmtId="0">
      <sharedItems containsBlank="1" containsMixedTypes="1" containsNumber="1" minValue="0" maxValue="1"/>
    </cacheField>
    <cacheField name="Project Status_x000a_MS 4_x000a_(1=Yes)" numFmtId="0">
      <sharedItems containsBlank="1" containsMixedTypes="1" containsNumber="1" minValue="0" maxValue="1"/>
    </cacheField>
    <cacheField name="Project Status_x000a_MS 5_x000a_(1=Yes)" numFmtId="0">
      <sharedItems containsBlank="1" containsMixedTypes="1" containsNumber="1" minValue="0" maxValue="1"/>
    </cacheField>
    <cacheField name="Percent Completed" numFmtId="0">
      <sharedItems containsBlank="1" containsMixedTypes="1" containsNumber="1" minValue="0" maxValue="1"/>
    </cacheField>
    <cacheField name="Status_x000a_(Initiated/Ongoing, Completed, Delayed, N/A)" numFmtId="0">
      <sharedItems containsBlank="1" count="4">
        <s v="Initiated"/>
        <s v="Completed"/>
        <s v="Not Started"/>
        <m/>
      </sharedItems>
    </cacheField>
    <cacheField name="Public Information_x000a__x000a_Qualitative Status Updates_x000a_Describe steps taken. If implementation is overdue, provide a reason for delay and a new timeframe or alternate strategy to complete" numFmtId="0">
      <sharedItems containsBlank="1" longText="1"/>
    </cacheField>
    <cacheField name="If Applicable, Incentive Dollars Allocated_x000a_(in $ million)" numFmtId="0">
      <sharedItems containsBlank="1"/>
    </cacheField>
    <cacheField name="If Applicable, Incentive Dollars Spent _x000a_(in $ million)" numFmtId="0">
      <sharedItems containsBlank="1"/>
    </cacheField>
    <cacheField name="If Applicable, Emission Reductions Achieved and Quantifiable_x000a_(in ton(s) per year and if available, lifetime emission reductions)" numFmtId="0">
      <sharedItems containsBlank="1"/>
    </cacheField>
    <cacheField name="Number of MS" numFmtId="0">
      <sharedItems containsString="0" containsBlank="1" containsNumber="1" containsInteger="1" minValue="2" maxValue="5"/>
    </cacheField>
    <cacheField name="Index" numFmtId="0">
      <sharedItems containsString="0" containsBlank="1" containsNumber="1" containsInteger="1" minValue="1" maxValue="297"/>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98">
  <r>
    <x v="0"/>
    <s v="SBM-5b-01"/>
    <s v="Truck Idling Sweeps"/>
    <s v="Reduce Emissions from Illegal Heavy-Duty Truck Idling in the _x000a_Community"/>
    <s v="Work with CARB’s enforcement team (and CHP) to coordinate, at a minimum, quarterly idling sweeps and focused inspections for a period of one year with quarterly updates to the CSC, based on findings from idling sweeps and CSC input, CARB will adjust enforcement in the community to address the identified concerns and update the CSC_x000a_"/>
    <s v="South Coast AQMD &amp; CARB"/>
    <n v="1"/>
    <n v="1"/>
    <n v="0.75"/>
    <n v="0"/>
    <n v="0.5"/>
    <n v="0.65"/>
    <x v="0"/>
    <s v="South Coast AQMD conducted the following Quarterly Sweeps:_x000a_15 Sweeps in SBM:_x000a_- September 26, 2019 – 24 trucks, 0 Clean Idle stickers, 2 NOVs_x000a_- November 10, 2019 – 11  trucks, 7 Clean Idle stickers, 0 NOVs_x000a_- March 31,2020 – 8 trucks, 2 Clean Idle stickers, 0 NOVs_x000a_- June 4, 2020 – 18 trucks, 16 Clean Idle stickers, 0 NOVs_x000a_- December 3, 2020 - 11 trucks, 10 Clean Idle stickers, 0 NOVs_x000a_- December 4, 2020- 5 trucks 4 Clean Idle stickers, 0 NOVs_x000a_- March 24,2021 - 6 trucks, 5 Clean Idle stickers, 0 NOVs_x000a_- June 16,2021 - 11 trucks, 10 Clean Idle stickers, 0 NOVs_x000a_- October 14, 2021 - 8 trucks, 7 Clean Idle stickers, 0 NOVs_x000a_- March 1, 2022 - 8 trucks, 7 Clean Idle stickers, 0 NOVs_x000a_- April 14, 2022 - 10 trucks, 10 Clean Idle stickers, 0 NOVs_x000a_- June 30, 2022 - 13 trucks, 10 Clean Idle stickers, 0 NOVs_x000a_- November 16, 2022- 10 trucks, 9 Clean Idle stickers, 0 NOVs_x000a_- March 2, 2023- 5 trucks, 4 Clean Idle stickers, 0 NOVs_x000a_- June 27, 2023- 3 trucks, 3 Clean Idle stickers, 0 NOVs_x000a__x000a_South Coast AQMD and the California Air Resources Board (CARB) provided truck idling updates during the August Q3 2020 and the February Q1 2022 Community Steering Committee (CSC) Meetings. South Coast AQMD will continue pursuing these efforts."/>
    <s v="N/A"/>
    <s v="N/A"/>
    <s v="N/A"/>
    <n v="5"/>
    <n v="1"/>
  </r>
  <r>
    <x v="0"/>
    <s v="SBM-5b-01"/>
    <s v="Truck Reporting"/>
    <s v="Reduce Emissions from Illegal Heavy-Duty Truck Idling in the _x000a_Community"/>
    <s v="Engage in two outreach events within the span of implementation of this CERP to inform community members how to report idling trucks and update the CSC"/>
    <s v="South Coast AQMD"/>
    <n v="1"/>
    <n v="1"/>
    <n v="1"/>
    <n v="1"/>
    <n v="1"/>
    <n v="1"/>
    <x v="1"/>
    <s v="South Coast AQMD participated in the following events to provide information on how to report truck idling:_x000a_5/13/2021 - San Bernardino Mayor's Truckers Summit_x000a_and the following CARB Virtual One-Stop Events:_x000a_ January 20, 2022_x000a_October 7, 2021_x000a_January 25, 2021_x000a_ _x000a_South Coast AQMD will continue to provide additional information, if available."/>
    <s v="N/A"/>
    <s v="N/A"/>
    <s v="N/A"/>
    <n v="5"/>
    <n v="2"/>
  </r>
  <r>
    <x v="0"/>
    <s v="SBM-5b-02"/>
    <s v="Truck Routes"/>
    <s v="Reduce Emissions from Heavy-Duty Trucks Transiting the Community"/>
    <s v="Begin working with the City or the County to identify opportunities to develop enforceable truck routes and establish designated truck parking areas"/>
    <s v="South Coast AQMD"/>
    <n v="1"/>
    <n v="0.5"/>
    <n v="0"/>
    <n v="0"/>
    <m/>
    <n v="0.375"/>
    <x v="0"/>
    <s v="Multiple meetings held. City of San Bernardino completed a truck route study in November 2022: https://futuresb2050.com/wp-content/uploads/2022/11/COSB_TruckRouteStudy_DRAFT-202211.pdf. Through California Environmental Quality Act (CEQA), South Coast AQMD, as the commenting agency, provided comments for City and County lead agency projects to minimize truck traffic near sensitive receptors. "/>
    <s v="N/A"/>
    <s v="N/A"/>
    <s v="N/A"/>
    <n v="4"/>
    <n v="3"/>
  </r>
  <r>
    <x v="0"/>
    <s v="SBM-5b-02"/>
    <s v="Truck Operator Outreach"/>
    <s v="Reduce Emissions from Heavy-Duty Trucks Transiting the Community"/>
    <s v="Begin collaborating with local businesses, agencies, and organizations to conduct outreach to truck operators in community to provide information about community ordinances, restricted truck routes, and trucking regulations"/>
    <s v="South Coast AQMD"/>
    <n v="1"/>
    <n v="0"/>
    <n v="0"/>
    <n v="0"/>
    <n v="0.25"/>
    <n v="0.25"/>
    <x v="0"/>
    <s v="South Coast AQMD shared truck restrictions map for City of San Bernardino during Automated License Plate Reader (ALPR) Systems Update at the August 2020 Q3 CSC Meeting. "/>
    <s v="N/A"/>
    <s v="N/A"/>
    <s v="N/A"/>
    <n v="5"/>
    <n v="4"/>
  </r>
  <r>
    <x v="0"/>
    <s v="SBM-5b-02"/>
    <s v="Truck Incentive Funding"/>
    <s v="Reduce Emissions from Heavy-Duty Trucks Transiting the Community"/>
    <s v="Continue to identify additional incentive funding opportunities to accelerate adoption of cleaner equipment and trucks"/>
    <s v="South Coast AQMD"/>
    <n v="1"/>
    <n v="1"/>
    <n v="0.5"/>
    <m/>
    <m/>
    <n v="0.83333333333333337"/>
    <x v="0"/>
    <s v="•_x0009_2021: Through a participatory budgeting process, community allocated $7M from Year 3 CAP funds for zero emission (ZE) trucks, equipment, and infrastructure. _x000a_•_x0009_December 2021: First working group meeting - initial community input/feedback, discussions on costs and incentive challenges, development of a truck project plan and loaner concept._x000a_•_x0009_January 2022: Second working group meeting - community discussion and feedback; continued development of truck project plan. _x000a_•_x0009_March 2022: Third working group meeting – discussed elements of draft Truck Project Plan._x000a_•_x0009_April 2022: Submitted draft Truck Project Plan for CARB review._x000a_•_x0009_February 2023: Fourth working group meeting - discussed amendments and updates to the Project Plan, incorporating changes by CARB. _x000a_•_x0009_March 2023: Submitted amended AB 617 Clean Technology Truck Loaner Program Project Plan to CARB for approval._x000a_•_x0009_March 17, 2023: AB 617 Clean Technology Truck Loaner Program Project Plan (2022-21CIP-SC) approved by CARB._x000a_•_x0009_May 2023: Presented project plan updates and next steps_x000a_•_x0009_June 2023: Fifth working group meeting – discussed and invited community and vendor feedback for Request for Proposal (RFP) and Program Announcement (PA)._x000a_•_x0009_August 2023: Technology Committee to seek approval to move forward with RFP P2024-01 for the AB 617 Clean Technology Truck Loaner Program. If approved, the item will be presented at September 2023's South Coast AQMD Governing Board meeting to open solicitation to accept bidder applications"/>
    <s v="$7M (CAP Funds)"/>
    <s v="N/A"/>
    <s v="TBD"/>
    <n v="3"/>
    <n v="5"/>
  </r>
  <r>
    <x v="0"/>
    <s v="SBM-5b-02"/>
    <s v="Regulatory Updates"/>
    <s v="Reduce Emissions from Heavy-Duty Trucks Transiting the Community"/>
    <s v="Provide quarterly or semiannual updates on incentive outreach events and CARB’s and South Coast AQMD’s rule development for truck regulations, and seek community input on progress for truck regulations and focused enforcement"/>
    <s v="South Coast AQMD"/>
    <n v="1"/>
    <n v="1"/>
    <n v="1"/>
    <n v="1"/>
    <m/>
    <n v="1"/>
    <x v="1"/>
    <s v="South Coast AQMD conducted four Truck Incentive Workshops, three in 2022 and one in February 2023.  South Coast AQMD also provided a presentation on Carl Moyer and Lawn and Garden incentives in Q1 2023 CSC Meeting. South Coast AQMD will continue to provide any additional incentive outreach events, truck regulations and focused enforcement, if available. Updates for the Truck Incentive Workshops were provided at the August 2021 Q3, February 2022 Q1, and May 2023 Q2 CSC Meeting. CARB presented on their truck regulations August 2023 Q3 CSC Meeting. South Coast AQMD presented on Indirect Source Rule (ISR) (e.g., rail, warehouses) May 2023 Q2, August 2022 Q3, November 2021 Q4, May 2021 Q2, May 2020 Q2, and January Q1 2020 CSC Meetings._x000a_South Coast AQMD will continue to provide additional information, if available."/>
    <s v="N/A"/>
    <s v="N/A"/>
    <s v="N/A"/>
    <n v="4"/>
    <n v="6"/>
  </r>
  <r>
    <x v="0"/>
    <s v="SBM-5b-02"/>
    <s v="Truck Incentive Outreach"/>
    <s v="Reduce Emissions from Heavy-Duty Trucks Transiting the Community"/>
    <s v="Organize one incentive outreach event (e.g., incentive fair, workshop) per year during the implementation period of this CERP, to be evaluated thereafter with community input, and provide update to CSC"/>
    <s v="South Coast AQMD"/>
    <n v="1"/>
    <n v="1"/>
    <n v="1"/>
    <n v="1"/>
    <n v="1"/>
    <n v="1"/>
    <x v="1"/>
    <s v="•_x0009_December 2021, January 2022, and March 2022, South Coast AQMD held AB 617 Truck Incentives Project Plan (2022-21CIP-SC) Workshop, including participants from SBM _x000a_•_x0009_April 2022, South Coast AQMD submitted draft AB 617 Clean Technology Truck Loaner Program project plan to CARB for approval_x000a_•_x0009_February 2023: Fourth working group meeting - discussed amendments and updates to the Project Plan, incorporating changes by CARB. _x000a_•_x0009_March 2023: Submitted amended AB 617 Clean Technology Truck Loaner Program Project Plan to CARB for approval._x000a_•_x0009_March 17, 2023: AB 617 Clean Technology Truck Loaner Program Project Plan (2022-21CIP-SC) approved by CARB._x000a_•_x0009_May 2023: Presented project plan updates and next steps_x000a_•_x0009_June 2023: Fifth working group meeting – discussed and invited community and vendor feedback for Request for Proposal (RFP) and Program Announcement (PA)_x000a_•_x0009_Q1 2023 - South Coast AQMD developed brochures and presented at SBM CSC Meeting on Carl Moyer Program and sent out eblasts to truck operators located and held Carl Moyer outreach event at San Bernardino Valley College _x000a__x000a_South Coast AQMD will continue to share additional incentive opportunities, if available. "/>
    <s v="N/A"/>
    <s v="N/A"/>
    <s v="N/A"/>
    <n v="5"/>
    <n v="7"/>
  </r>
  <r>
    <x v="0"/>
    <s v="SBM-5b-02"/>
    <s v="Trucking Facility Rules"/>
    <s v="Reduce Emissions from Heavy-Duty Trucks Transiting the Community"/>
    <s v="Continue to develop Facility Based Mobile Source Measures - Indirect Source Rules (see Warehouses and Railyards)"/>
    <s v="South Coast AQMD"/>
    <n v="1"/>
    <n v="1"/>
    <n v="0"/>
    <n v="0.5"/>
    <m/>
    <n v="0.625"/>
    <x v="0"/>
    <s v="Rule 2305 - Warehouse Indirect Source Rule (ISR) was adopted by South Coast AQMD Board in May 2021. Proposed Rule 2306 - New Rail Yard ISR draft rule language was released in January 2023.  South Coast AQMD provided updates to the CSC on concepts included in PR 2306 at the November 2021 Q4, August 2022 Q3, and the May 2023 Q2 CSC Meetings. South Coast AQMD is continuing discussions with railroads and community stakeholders to develop Facility Based Measures for existing rail yards."/>
    <s v="N/A"/>
    <s v="N/A"/>
    <s v="N/A"/>
    <n v="4"/>
    <n v="8"/>
  </r>
  <r>
    <x v="0"/>
    <s v="SBM-5b-02"/>
    <s v="Truck Complaint Training"/>
    <s v="Reduce Emissions from Heavy-Duty Trucks Transiting the Community"/>
    <s v="Provide training on complaint reporting for trucks transiting the community"/>
    <s v="South Coast AQMD"/>
    <n v="1"/>
    <n v="1"/>
    <n v="0.5"/>
    <n v="0.5"/>
    <m/>
    <n v="0.75"/>
    <x v="0"/>
    <s v="South Coast AQMD developed an idling truck flyer and presentation on complaint reporting for trucks. _x000a_Entities authorized to enforce have been identified._x000a_South Coast AQMD presented information on how to report air quality complaints at the February 2022 Q1 CSC Meeting and provided meeting materials to CSC members and interested parties via email._x000a_A future training date will be set. _x000a_"/>
    <s v="N/A"/>
    <s v="N/A"/>
    <s v="N/A"/>
    <n v="4"/>
    <n v="9"/>
  </r>
  <r>
    <x v="0"/>
    <s v="SBM-5b-03"/>
    <s v="Truck Incentive Program Initiative"/>
    <s v="Utilize Existing Traffic Information and New Technology to Identify _x000a_Older Trucks for Incentive Programs "/>
    <s v="If feasible, begin implementation of ALPR systems, work with CARB and community to prioritize locations for ALPR systems, once deployed, provide data to the City and County to inform about truck routes, and update the CSC _x000a_"/>
    <s v="South Coast AQMD"/>
    <n v="1"/>
    <n v="1"/>
    <n v="1"/>
    <n v="0"/>
    <n v="0.5"/>
    <n v="0.7"/>
    <x v="0"/>
    <s v="South Coast AQMD has held multiple meetings with various entities (i.e., CARB, Rekor) to discuss ALPR technology, information usage, and expected resource impacts (e.g., staffing, Department of Motor Vehicle data). Additionally, South Coast AQMD has had multiple meetings with CARB to discuss the logistics of an ALPR pilot study in SBM, which was conducted in four locations from October 19-21, 2021. Details about ALPR locations are at https://www.aqmd.gov/docs/default-source/ab-617-ab-134/steering-committees/san-bernardino/presentation-aug19-2021.pdf?sfvrsn=6. The pilot study included 28 hours of monitoring, recorded 1,559 vehicles, and identified 664 as heavy-duty trucks. Incentive flyers were sent to these truck owners. Updates were given in at the October 2019 Q4 CSC Meeting, August 2020 Q3 CSC Meeting, August 2021 Q3 CSC Meeting, February 2022 Q1 CSC Meeting, and February 2023 Q1 CSC Meeting.  "/>
    <s v="N/A"/>
    <s v="N/A"/>
    <s v="N/A"/>
    <n v="5"/>
    <n v="10"/>
  </r>
  <r>
    <x v="0"/>
    <s v="SBM-5b-03"/>
    <s v="Targeted Truck Retirement"/>
    <s v="Utilize Existing Traffic Information and New Technology to Identify _x000a_Older Trucks for Incentive Programs "/>
    <s v="Based on ALPR data begin targeted outreach to owners of older dirtier trucks that frequently travel through this community to provide information on incentive programs and update the CSC "/>
    <s v="South Coast AQMD"/>
    <n v="0.5"/>
    <n v="0.5"/>
    <n v="1"/>
    <n v="0.5"/>
    <n v="0.5"/>
    <n v="0.6"/>
    <x v="0"/>
    <s v="South Coast AQMD has held multiple meetings with various entities (i.e., CARB, Rekor) to discuss ALPR technology, information usage, and expected resource impacts (e.g., staffing, Department of Motor Vehicle data). Additionally, South Coast AQMD has had multiple meetings with CARB to discuss the logistics of an ALPR pilot study in SBM, which was conducted in four locations from October 19-21, 2021. Details about ALPR locations are at https://www.aqmd.gov/docs/default-source/ab-617-ab-134/steering-committees/san-bernardino/presentation-aug19-2021.pdf?sfvrsn=6. The pilot study included 28 hours of monitoring, recorded 1,559 vehicles, and identified 664 as heavy-duty trucks. Incentive flyers were sent to these truck owners. Updates were given in at the October 2019 Q4 CSC Meeting, August 2020 Q3 CSC Meeting, August 2021 Q3 CSC Meeting, February 2022 Q1 CSC Meeting, and February 2023 Q1 CSC Meeting.  "/>
    <s v="N/A"/>
    <s v="N/A"/>
    <s v="N/A"/>
    <n v="5"/>
    <n v="11"/>
  </r>
  <r>
    <x v="0"/>
    <s v="SBM-5b-03"/>
    <s v="Truck Emission Reductions"/>
    <s v="Utilize Existing Traffic Information and New Technology to Identify _x000a_Older Trucks for Incentive Programs "/>
    <s v="Achieve emission reductions through mobile source incentives and statewide mobile source regulation measures as specified in Chapter 5a"/>
    <s v="South Coast AQMD &amp; CARB"/>
    <n v="0.5"/>
    <n v="0.5"/>
    <n v="0.5"/>
    <n v="0.5"/>
    <m/>
    <n v="0.5"/>
    <x v="0"/>
    <s v="South Coast AQMD met with CARB during their development of truck regulations. _x000a__x000a_CSC prioritized trucks through participatory budgeting for Community Air Protection Program (CAPP) Incentive funds and chose to spend $5M in incentive funds on Zero Emission trucks located in SBM._x000a__x000a_Updates on mobile source incentives and/or statewide mobile source regulation measures were provided during the following CSC Meetings: October 2019 Q4, December 2020 Q4, April 2021 Q2, February 2022 Q1, February 2023 Q1, August 2023 Q3."/>
    <s v="N/A"/>
    <s v="N/A"/>
    <s v="N/A"/>
    <n v="4"/>
    <n v="12"/>
  </r>
  <r>
    <x v="0"/>
    <s v="SBM-5c-01"/>
    <s v="Warehouse Standards Outreach"/>
    <s v="Conduct Outreach to Local Governments to Encourage Avoidance of Air Quality Impacts from New Warehouse Development"/>
    <s v="Work with City and County Planning, Southern California Edison (SCE), California Public Utilities Commission (CPUC), and California Energy Commission (CEC), and other stakeholders to develop standard approaches for new warehouse development. (e.g., no idling signage), identify outreach method to communicate standard approaches, and update the CSC semiannually"/>
    <s v="South Coast AQMD"/>
    <n v="0.5"/>
    <n v="0.5"/>
    <n v="0.5"/>
    <n v="0.5"/>
    <n v="0"/>
    <n v="0.4"/>
    <x v="0"/>
    <s v="City is in the process of updating General Plan including requirements guidance around warehouses. South Coast AQMD has incorporated standard approaches into comment letters for projects through California Environmental Quality Act (CEQA). "/>
    <s v="N/A"/>
    <s v="N/A"/>
    <s v="N/A"/>
    <n v="5"/>
    <n v="13"/>
  </r>
  <r>
    <x v="0"/>
    <s v="SBM-5c-02"/>
    <s v="Warehouse Rules"/>
    <s v="Develop Proposed Indirect Source Rule for Warehouses"/>
    <s v="Initiate proposed Warehouse ISR, hold a public meeting in the Inland Empire to discuss proposed ISR for warehouses; bring proposed Warehouse ISR for adoption, and update the CSC quarterly"/>
    <s v="South Coast AQMD"/>
    <n v="1"/>
    <n v="1"/>
    <n v="1"/>
    <n v="1"/>
    <m/>
    <n v="1"/>
    <x v="1"/>
    <s v="Rule 2305 - Warehouse Indirect Source Rule (ISR) adopted by Board May 2021. Community meeting held in February 2021 via Zoom (to accommodate COVID restrictions) during rulemaking. Updates provided at the January 2020 Q1 and May 2020 Q2 CSC Meetings, and May 2021 Q2 CSC Meeting."/>
    <s v="N/A"/>
    <s v="N/A"/>
    <s v="N/A"/>
    <n v="4"/>
    <n v="14"/>
  </r>
  <r>
    <x v="0"/>
    <s v="SBM-5c-03"/>
    <s v="Zero Emission Warehouse Infrastructure"/>
    <s v="Promote Installation of Infrastructure Needed to Support Zero Emission Vehicles and Equipment"/>
    <s v="Work with local and state entities such as the City of San Bernardino and San Bernardino County planning, SCE, CPUC, and CEC to develop preliminary design standards for electrical infrastructure for new warehouse projects, and update the CSC"/>
    <s v="South Coast AQMD"/>
    <n v="1"/>
    <n v="0"/>
    <n v="0"/>
    <n v="0"/>
    <m/>
    <n v="0.25"/>
    <x v="0"/>
    <s v="Since the CERP was adopted, there have been two key efforts towards this action. South Coast AQMD has worked with the entities who have taken the lead on development of design standards for medium-duty/heavy-duty (MD/HD) charging and fueling. The first is the office of GoBiz which developed a tool for local governments to streamline permitting of charging and infrastructure (see https://business.ca.gov/industries/zero-emission-vehicles/). The second is the Charing association which is developing the Megawatt Charging System that all major vehicle manufacturers are anticipated to use (see https://www.charin.global/technology/mcs/). Finally, the Warehouse ISR includes a standard approach for warehouses to comply by installing charging/fueling infrastructure."/>
    <s v="N/A"/>
    <s v="N/A"/>
    <s v="N/A"/>
    <n v="4"/>
    <n v="15"/>
  </r>
  <r>
    <x v="0"/>
    <s v="SBM-5c-03"/>
    <s v="Warehouse Outreach"/>
    <s v="Promote Installation of Infrastructure Needed to Support Zero Emission Vehicles and Equipment"/>
    <s v="Partner with SCE to continue to provide outreach to all warehouses in SBM to encourage installation of infrastructure of zero emission infrastructure, track adoption, and update the CSC"/>
    <s v="South Coast AQMD"/>
    <n v="1"/>
    <n v="1"/>
    <n v="0.5"/>
    <n v="0.5"/>
    <n v="0"/>
    <n v="0.6"/>
    <x v="0"/>
    <s v="South Coast AQMD continued to meet with SoCal Edison (SCE) to discuss potential additional outreach strategies and receive updates on the Charge Ready Transport (CRT) Program.  South Coast AQMD continued to update the list of warehouses in the SBM community based on WAIRE Program reporting and has provided list of warehouses to SCE (see Rule 2305 - Warehouse Indirect Source Rule staff report).  Annual WAIRE Reports (available at: www.aqmd.gov/waire) show warehouses in each AB 617 community, including SBM. Training videos and other outreach materials are available at the same website. South Coast AQMD continued to work with SCE to investigate ideas for developing and distributing new outreach materials regarding the CRT Program. _x000a__x000a_South Coast AQMD updated the CSC in August 2022 Q3 on WAIRE Program implementation and continued to conduct outreach to warehouses in the SBM community."/>
    <s v="N/A"/>
    <s v="N/A"/>
    <s v="N/A"/>
    <n v="5"/>
    <n v="16"/>
  </r>
  <r>
    <x v="0"/>
    <s v="SBM-5c-03"/>
    <s v="Electrical Infrastructure Siting"/>
    <s v="Promote Installation of Infrastructure Needed to Support Zero Emission Vehicles and Equipment"/>
    <s v="Identify potential sites for installation of electrical infrastructure to support zero emission vehicles and equipment, and update the CSC"/>
    <s v="South Coast AQMD"/>
    <n v="1"/>
    <n v="0.5"/>
    <n v="0"/>
    <m/>
    <m/>
    <n v="0.5"/>
    <x v="0"/>
    <s v="All warehouses covered by Rule 2305 - Warehouse Indirect Source Rule (ISR) are identified in the staff report for the rule. The WAIRE Program Annual report shows all warehouses in each AB 617 community, including SBM. Available at: www.aqmd.gov/waire. All warehouses covered by the rule can comply by installing zero emission (ZE) infrastructure._x000a__x000a_South Coast AQMD worked with the CSC to identify community-identified projects to receive remaining Year 3 Community Air Protection Program (CAPP) Incentive Program funds, which includes $2 million for equipment and infrastructure at warehouses."/>
    <s v="N/A"/>
    <s v="N/A"/>
    <s v="N/A"/>
    <n v="3"/>
    <n v="17"/>
  </r>
  <r>
    <x v="0"/>
    <s v="SBM-5d-01"/>
    <s v="Omnitrans Monitoring"/>
    <s v="Conduct Air Monitoring to Identify the Composition and Level of _x000a_Emissions Near the Omnitrans Bus Yard"/>
    <s v="Conduct measurements near Omnitrans to identify potential sources of emissions and provide quarterly or semiannual updates to the CSC on air measurement data results and information collected"/>
    <s v="South Coast AQMD"/>
    <n v="1"/>
    <n v="1"/>
    <n v="1"/>
    <n v="1"/>
    <m/>
    <n v="1"/>
    <x v="1"/>
    <s v="Methane measurements were conducted on 11 different days between June and August 2021 with South Coast AQMD’s mobile platform in the SBM community and around the Omnitrans bus yard. Aerodyne Mobile Laboratory (AML) (contractor) visited the area surrounding the bus yard on five different days to measure ambient air quality, and sample storm drains and manholes in the area. Aclima Inc. (contractor) conducted comprehensive methane measurements in SBM, including areas around the bus yard, from July 1, 2021 through September 30, 2021. South Coast AQMD conducted surveillance and an inspection of the Omnitrans facility in August 2019 and a Notice to Comply was issued (unrelated to any violations of air quality rules and regulations) and has since been resolved. The Omnitrans facility was inspected again in January 2020, with no violations observed. The Omnitrans facility was once again inspected in August 2020 and received a Notice to Comply  (unrelated to any violations of air quality rules and regulations), which has since been resolved. _x000a_Updates have been provided at August 2019, October 2019, August 2020 Q3, August 2021 Q3, and May 2022 Q2 CSC Meetings."/>
    <s v="N/A"/>
    <s v="N/A"/>
    <s v="N/A"/>
    <n v="4"/>
    <n v="18"/>
  </r>
  <r>
    <x v="0"/>
    <s v="SBM-5d-02"/>
    <s v="Omnitrans Electrification"/>
    <s v="Support Omnitrans’ Transition to Zero Emission Buses"/>
    <s v="Collaborate with Omnitrans to develop proposals and apply for grants that accelerate the deployment of zero emission buses and electric vehicle chargers and provide annual updates to the CSC on work transition to Omnitrans to zero emission buses, and update the CSC"/>
    <s v="South Coast AQMD"/>
    <n v="1"/>
    <n v="1"/>
    <n v="1"/>
    <n v="1"/>
    <m/>
    <n v="1"/>
    <x v="1"/>
    <s v="•_x0009_December 2021, January 2022, and March 2022, South Coast AQMD held AB 617 Truck Incentives Project Plan (2022-21CIP-SC) Workshop, including participants from SBM _x000a_•_x0009_April 2022, South Coast AQMD submitted draft AB 617 Clean Technology Truck Loaner Program project plan to CARB for approval_x000a_•_x0009_February 2023: Fourth working group meeting - discussed amendments and updates to the Project Plan, incorporating changes by CARB. _x000a_•_x0009_March 2023: Submitted amended AB 617 Clean Technology Truck Loaner Program Project Plan to CARB for approval._x000a_•_x0009_March 17, 2023: AB 617 Clean Technology Truck Loaner Program Project Plan (2022-21CIP-SC) approved by CARB._x000a_•_x0009_May 2023: Presented project plan updates and next steps_x000a_•_x0009_June 2023: Fifth working group meeting – discussed and invited community and vendor feedback for Request for Proposal (RFP) and Program Announcement (PA)_x000a_•_x0009_Q1 2023 - South Coast AQMD developed brochures and presented at SBM CSC Meeting on Carl Moyer Program and sent out eblasts to truck operators located and held Carl Moyer outreach event at San Bernardino Valley College _x000a__x000a_South Coast AQMD will continue to share additional incentive opportunities, if available. "/>
    <s v="N/A"/>
    <s v="N/A"/>
    <s v="N/A"/>
    <n v="4"/>
    <n v="19"/>
  </r>
  <r>
    <x v="0"/>
    <s v="SBM-5e-01"/>
    <s v="Rail Rules"/>
    <s v="Reduce Emissions from Railyards"/>
    <s v="Consider development of new ISR and/or other measures on railyards and provide semiannual updates to CSC on new requirements developed by CARB and South Coast AQMD, and update the CSC"/>
    <s v="South Coast AQMD &amp; CARB"/>
    <n v="1"/>
    <n v="1"/>
    <n v="1"/>
    <n v="0.75"/>
    <m/>
    <n v="0.9375"/>
    <x v="0"/>
    <s v="South Coast AQMD initiated rule development for Proposed Rule 2306 - New Intermodal Railyard Indirect Source Rule (PR 2306) and released preliminary draft language in January 2023. A potential Memorandum of Understanding (MOU) for existing and new rail yards was initiated in 2023. South Coast AQMD provided updates to the CSC on concepts included in PR 2306 at the November 2021 Q4, August 2022 Q3, and the May 2023 Q2 CSC Meetings. Additionally, South Coast AQMD has held eight Working Group Meetings on PR 2306 between July 2021 - July 2023. CARB also provided an update on concepts included in their Draft In-Use Locomotive Regulation at the November 2021 Q4 CSC Meeting. Community workshops in the Inland Empire were held Dec. 2019 and March 2023."/>
    <s v="N/A"/>
    <s v="N/A"/>
    <s v="N/A"/>
    <n v="4"/>
    <n v="20"/>
  </r>
  <r>
    <x v="0"/>
    <s v="SBM-5e-01"/>
    <s v="Railyard Electrification"/>
    <s v="Reduce Emissions from Railyards"/>
    <s v="Work with local utilities and state agencies such as CEC and PUC to encourage the installation of infrastructure for fuel/charge zero emission vehicles and on-site equipment at the railyards in SBM and update the CSC"/>
    <s v="South Coast AQMD"/>
    <n v="0"/>
    <n v="1"/>
    <n v="0.5"/>
    <m/>
    <m/>
    <n v="0.5"/>
    <x v="0"/>
    <s v="South Coast AQMD initiated rule development for Proposed Rule 2306 - New Intermodal Railyard Indirect Source Rule and released preliminary draft language in January 2023. A potential MOU for existing and new rail yards was initiated in 2023. South Coast AQMD provided updates to the CSC on concepts included in PR 2306 at the November 2021 Q4, August 2022 Q3, and the May 2023 Q2 CSC Meetings. Additionally, South Coast AQMD has held 8 Working Group Meetings on PR 2306 between July 2021 - July 2023. CARB also provided an update on concepts included in their Draft In-Use Locomotive Regulation at the November 2021 Q4 CSC Meeting. Community workshops in the Inland Empire were held Dec. 2019 and March 2023."/>
    <s v="N/A"/>
    <s v="N/A"/>
    <s v="N/A"/>
    <n v="3"/>
    <n v="21"/>
  </r>
  <r>
    <x v="0"/>
    <s v="SBM-5e-01"/>
    <s v="Railyard Standards"/>
    <s v="Reduce Emissions from Railyards"/>
    <s v="Meet with CARB on the development of new requirements to reduce emissions from railyards and continue to support CARB’s petition to the U.S. EPA for new national locomotive standards, and update the CSC"/>
    <s v="South Coast AQMD &amp; CARB"/>
    <n v="1"/>
    <n v="1"/>
    <n v="0"/>
    <m/>
    <m/>
    <n v="0.66666666666666663"/>
    <x v="0"/>
    <s v="South Coast AQMD regularly meets with CARB and U.S. EPA to discuss how U.S. EPA can move forward on rail regulations. In April 2023 U.S. EPA proposed a limited rule addressing pre-emption as part of Greenhouse Gas (GHG) Phase 3 truck rule."/>
    <s v="N/A"/>
    <s v="N/A"/>
    <s v="N/A"/>
    <n v="3"/>
    <n v="22"/>
  </r>
  <r>
    <x v="0"/>
    <s v="SBM-5e-01"/>
    <s v="BNSF Railyard Incentives"/>
    <s v="Reduce Emissions from Railyards"/>
    <s v="Work with BNSF railyard in SBM to replace diesel-fueled equipment with cleaner technologies through incentives and statewide mobile source regulations - goal is to replace 2 line-haul and 2 switcher locomotives through incentive funding, and update the CSC"/>
    <s v="South Coast AQMD"/>
    <n v="0"/>
    <n v="0"/>
    <n v="0.25"/>
    <n v="0"/>
    <n v="0.25"/>
    <n v="0.1"/>
    <x v="0"/>
    <s v="Outreach for Moyer and Prop1B funding opportunities provided via webcast (in lieu of public workshops in the community due to COVID-19) and information is available at: www.aqmd.gov/moyer and aqmd.gov/prop1B. South Coast AQMD reached out to Burlington Northern Santa Fe Corporation (BNSF) as part of outreach, and BNSF submitted an application to replace 3 diesel switchers with zero emission switchers, the locomotives are expected to be delivered in late 2024."/>
    <s v="N/A"/>
    <s v="N/A"/>
    <s v="N/A"/>
    <n v="5"/>
    <n v="23"/>
  </r>
  <r>
    <x v="0"/>
    <s v="SBM-5e-01"/>
    <s v="Railyard Monitoring"/>
    <s v="Reduce Emissions from Railyards"/>
    <s v="Conduct air measurements at railyards and nearby communities, analyze data and identify opportunities for emission reductions, and update the CSC"/>
    <s v="South Coast AQMD"/>
    <n v="1"/>
    <n v="1"/>
    <n v="1"/>
    <m/>
    <n v="1"/>
    <n v="0.8"/>
    <x v="0"/>
    <s v="Comprehensive air monitoring activities (including mobile and fixed-site monitoring) have been conducted in this community by South Coast AQMD and its contractor. Since the initiation of Community Air Monitoring Plan (CAMP) implementation in Q3 2019, comprehensive mobile monitoring surveys have continued to be conducted in the community, including near and around the BNSF railyard in SBM, to measure diesel exhaust emission markers such as particulate matter (PM), black carbon (BC), ultrafine particles (UFP), and nitrogen dioxide (NO2), including measurements conducted by the South Coast AQMD and contractor's (Aclima) intensive (24/7) measurements from July 1, 2021 through September 30, 2021, covering the entire community. Fixed-site monitoring has also been ongoing at the San Bernardino station to track concentration trends. _x000a_Updates have been provided at October 2019 Q4, August 2020 Q3, May 2022 Q2, and October 2022 Q4 CSC Meetings."/>
    <s v="N/A"/>
    <s v="N/A"/>
    <s v="N/A"/>
    <n v="5"/>
    <n v="24"/>
  </r>
  <r>
    <x v="0"/>
    <s v="SBM-5e-01"/>
    <s v="Railyard Emission Reduction"/>
    <s v="Reduce Emissions from Railyards"/>
    <s v="When available, use emissions inventory and air monitoring information to identify opportunities for emission reductions"/>
    <s v="South Coast AQMD"/>
    <n v="0.9"/>
    <n v="0.5"/>
    <n v="0.5"/>
    <n v="1"/>
    <m/>
    <n v="0.72499999999999998"/>
    <x v="0"/>
    <s v="Emissions inventory for San Bernardino rail yard submitted to South Coast AQMD by BNSF Railway. Additional emissions analysis under way for development of facility based measures for rail yards. Air monitoring data from Community Air Monitoring Plans around rail yards available at http://www.aqmd.gov/nav/about/initiatives/environmental-justice/ab617-134/ab-617-community-air-monitoring. Met in 2023 with railroads on potential emission reduction opportunities."/>
    <s v="N/A"/>
    <s v="N/A"/>
    <s v="N/A"/>
    <n v="4"/>
    <n v="25"/>
  </r>
  <r>
    <x v="0"/>
    <s v="SBM-5f-01"/>
    <s v="Rule Outreach"/>
    <s v="Reduce Fugitive Dust, Particulate Matter (PM10), and Odors from_x000a_Concrete Batch, Asphalt Batch, and Rock and Aggregate Plants"/>
    <s v="Hold a public outreach event for the first year on requirements for Rules 402, 403, 1155, and 1157, and the South Coast AQMD’s complaint process, reevaluate annually if additional annual outreach events are necessary, and update the CSC"/>
    <s v="South Coast AQMD"/>
    <n v="0.25"/>
    <n v="0"/>
    <n v="0"/>
    <n v="0"/>
    <n v="0"/>
    <n v="0.05"/>
    <x v="0"/>
    <s v="South Coast AQMD initiated internal planning for this work."/>
    <s v="N/A"/>
    <s v="N/A"/>
    <s v="N/A"/>
    <n v="5"/>
    <n v="26"/>
  </r>
  <r>
    <x v="0"/>
    <s v="SBM-5f-01"/>
    <s v="Concrete Plant Monitoring"/>
    <s v="Reduce Fugitive Dust, Particulate Matter (PM10), and Odors from_x000a_Concrete Batch, Asphalt Batch, and Rock and Aggregate Plants"/>
    <s v="Conduct air monitoring near Robertson's Ready Mix and Vulcan Materials, if elevated levels of PM10 detected conduct follow-up investigations, continue to conduct enforcement activities, and update the CSC"/>
    <s v="South Coast AQMD"/>
    <n v="1"/>
    <n v="1"/>
    <n v="1"/>
    <n v="1"/>
    <m/>
    <n v="1"/>
    <x v="1"/>
    <s v="A combination of mobile and fixed air monitoring has been conducted near the identified facilities, including measurement of Particulate Matter less than or equal to 10 microns (PM10) as surrogate for dust emissions and sample collection for hexavalent chromium that could be emitted from cement handling facilities. 10 samples were collected upwind and downwind of both facilities and hexavalent chromium levels were at typical background levels. _x000a__x000a_In addition to air monitoring activities, inspections were conducted at the following locations:_x000a_-Elliott Precision Block Co on February 26, 2021_x000a_-Holliday Trucking, Inc on February 3, 2021 _x000a_-Holliday Rock Co., Inc. on January 6, 2022 _x000a_-Calmat Co (two facilities) on February 9, 2021_x000a_-Robertson’s Ready Mix on October 7, 2021_x000a_-Vulcan Materials on July 17, 2019 and February 10, 2021_x000a__x000a_Updates have been provided at August 2019, October 2019, August 2021 Q3, and May 2022 Q2 CSC Meetings."/>
    <s v="N/A"/>
    <s v="N/A"/>
    <s v="N/A"/>
    <n v="4"/>
    <n v="27"/>
  </r>
  <r>
    <x v="0"/>
    <s v="SBM-5g-01"/>
    <s v="AQ Advisories"/>
    <s v="Reduce Exposure to Harmful Air Pollutants through Public Outreach"/>
    <s v="Partner with the San Bernardino County Department of Public Health to provide information on how to receive air quality advisories, and how to reduce exposure to air pollution, particularly for sensitive populations"/>
    <s v="South Coast AQMD"/>
    <n v="0.5"/>
    <n v="0"/>
    <n v="0"/>
    <n v="0"/>
    <n v="0"/>
    <n v="0.1"/>
    <x v="0"/>
    <s v="COVID-19 impacted in-person outreach events. Presentation made to San Bernardino Valley College, as part of the Environmental Justice Community Partnership on October 6, 2021. "/>
    <s v="N/A"/>
    <s v="N/A"/>
    <s v="N/A"/>
    <n v="5"/>
    <n v="28"/>
  </r>
  <r>
    <x v="0"/>
    <s v="SBM-5g-01"/>
    <s v="Collaboration on Asthma Outreach"/>
    <s v="Reduce Exposure to Harmful Air Pollutants through Public Outreach"/>
    <s v="Partner with community-based organizations such as Center for Community Action and Environmental Justice (CCAEJ), the Chicano Indigenous Community for Culturally Conscious Advocacy &amp; Action (ChICCCAA) and/or Arrowhead Regional Medical Center (ARMC) to share information to schools for asthma-related programs"/>
    <s v="South Coast AQMD"/>
    <n v="1"/>
    <n v="0.5"/>
    <n v="0"/>
    <n v="0"/>
    <n v="0"/>
    <n v="0.3"/>
    <x v="0"/>
    <s v="South Coast AQMD helped to fund the purchase of two zero emission mobile clinics and worked with Arrowhead Regional Medical Center (ARMC) to receive Breathmobile Clinic's 2023 schedule.  _x000a__x000a_South Coast AQMD continues to collaborate with ARMC. When electric Breathmobiles are in operation, South Coast AQMD will provide updates to the CSC, which include CCAEJ and CHICCCAA._x000a__x000a_Mobile clinics are continuously held year round in the San Bernardino community, specifically schools and an update by Department of Public Health (DPH) will be presented in Q4 2023 about public health efforts include information on Breathmobiles._x000a_"/>
    <s v="N/A"/>
    <s v="N/A"/>
    <s v="N/A"/>
    <n v="5"/>
    <n v="29"/>
  </r>
  <r>
    <x v="0"/>
    <s v="SBM-5g-01"/>
    <s v="Public Outreach"/>
    <s v="Reduce Exposure to Harmful Air Pollutants through Public Outreach"/>
    <s v="Participate in six public outreach events (e.g., health fairs, community events) and provide information relating to air quality effects on young children and reducing exposure to facilities where children are located (e.g., schools, childcare centers, community centers, libraries, etc.), prioritizing based on CSC input and update the CSC "/>
    <s v="South Coast AQMD"/>
    <n v="1"/>
    <n v="1"/>
    <n v="1"/>
    <m/>
    <m/>
    <n v="1"/>
    <x v="1"/>
    <s v=" South Coast AQMD provided five presentations to two schools (San Bernardino High School and Arroyo Valley High School) in February and March 2021. South Coast AQMD attended four events: _x000a_-September 22, 2019 - Inland Empire Drive Electric Event _x000a__x000a_-October 5, 2019 - Route 66 Event _x000a_500,000 attendees _x000a__x000a_-November 1, 2019 - STEMapalooza at San Bernardino Valley College (SBVC) _x000a_https://www.sbsun.com/2019/11/01/stemapalooza-in-san-bernardino-gives-hundreds-of-students-interactive-crash-course-in-science-math-fields/   _x000a__x000a_-February 16, 2022 – Inland Empire Concerned African-American Churches _x000a_Electric/Fuel-Cell Vehicles – attended with the Center for Sustainable Energy _x000a__x000a_-February 22, 2022 – Peoples Collective for Environmental Justice (PC4EJ): Virtual Town-Hall Meeting _x000a_Went over 1000+ participant survey _x000a_Colton High-Speed Rail/BNSF Expansion _x000a__x000a_-February 24, 2022 – The Just San Bernardino Community Coalition &amp; Warehouse Workers Resource Center – Virtual Town Hall _x000a__x000a_-August 31, 2022 – PC4EJ: Route to Clean Air Workshop _x000a__x000a_-April 4, 2023 –  San Bernardino Public Health – Community-based Organizations Meeting_x000a__x000a_South Coast AQMD will continue to provide additional information, if available."/>
    <s v="N/A"/>
    <s v="N/A"/>
    <s v="N/A"/>
    <n v="3"/>
    <n v="30"/>
  </r>
  <r>
    <x v="0"/>
    <s v="SBM-5g-01"/>
    <s v="School Outreach"/>
    <s v="Reduce Exposure to Harmful Air Pollutants through Public Outreach"/>
    <s v="Implement Environmental Justice Community Partnership (EJCP) Clean Air Ranger Education (CARE) program and Why Healthy Air Matters (WHAM) program in at least two schools, with the possibility of continuing for up to three years  "/>
    <s v="South Coast AQMD"/>
    <n v="1"/>
    <n v="1"/>
    <n v="1"/>
    <n v="1"/>
    <n v="1"/>
    <n v="1"/>
    <x v="1"/>
    <s v="South Coast AQMD provided six presentations to two schools (San Bernardino High School and Arroyo Valley High School): _x000a_• San Bernardino High School: _x000a_(February 9, 2021, February 11, 2021, March 9, 2021)_x000a__x000a_• Arroyo Valley High School: _x000a_(May 13, 2021 – twice, May 14, 2021)_x000a__x000a_May 26, 2022 – Why Healthy Air Matters (WHAM) – Focused on AB 617 Communities during WHAM presentation and provided general AB 617 information in relation to San Bernardino/Muscoy._x000a__x000a_June 3, 2022 – WHAM for the entire jurisdiction: focus on AB 617 overview and general information_x000a__x000a_March 2023, Clean Air Program for Elementary Students (CAPES), formerly Clean Air Ranger Education (CARE), curriculum was provided by Safe Routes Partnership to Vermont Elementary School as part of their youth environmental workshop._x000a__x000a_South Coast AQMD will continue to provide additional information, if available."/>
    <s v="N/A"/>
    <s v="N/A"/>
    <s v="N/A"/>
    <n v="5"/>
    <n v="31"/>
  </r>
  <r>
    <x v="0"/>
    <s v="SBM-5g-01"/>
    <s v="Safe Routes"/>
    <s v="Reduce Exposure to Harmful Air Pollutants through Public Outreach"/>
    <s v="Begin partnering with Safe Routes Partnership to provide information on programs and update the CSC"/>
    <s v="South Coast AQMD"/>
    <n v="1"/>
    <n v="1"/>
    <n v="1"/>
    <m/>
    <m/>
    <n v="1"/>
    <x v="1"/>
    <s v="Safe Routes Partnership presented information in May Q2 2020 (55 attendees), August Q3 2022 (67 attendees), October Q4 2022 (45 attendees) CSC Meetings. Safe Routes information was also provided with WHAM and CAPES educational materials (September 2022)_x000a_South Coast AQMD will continue to provide additional information, if available."/>
    <s v="N/A"/>
    <s v="N/A"/>
    <s v="N/A"/>
    <n v="3"/>
    <n v="32"/>
  </r>
  <r>
    <x v="0"/>
    <s v="SBM-5g-01"/>
    <s v="Monitoring at Schools"/>
    <s v="Reduce Exposure to Harmful Air Pollutants through Public Outreach"/>
    <s v="Conduct school-based air monitoring at or near schools based on prioritization of CSC, and update CSC"/>
    <s v="South Coast AQMD"/>
    <n v="1"/>
    <n v="1"/>
    <n v="1"/>
    <n v="1"/>
    <m/>
    <n v="1"/>
    <x v="1"/>
    <s v="Mobile measurements have been conducted near and around schools and other sensitive receptors in SBM, as identified by the CSC, to measure air pollutants such as particulate matter (PM), black carbon (BC), ultrafine particles (UFP), and nitrogen dioxide (NO2). Measurements have been conducted using South Coast AQMD's mobile platform as well as independent measurement conducted by Aclima (contractor)._x000a__x000a_Updates were provided at August 2021 Q3 and May 2022 Q2 CSC Meetings."/>
    <s v="N/A"/>
    <s v="N/A"/>
    <s v="N/A"/>
    <n v="4"/>
    <n v="33"/>
  </r>
  <r>
    <x v="0"/>
    <s v="SBM-5g-02"/>
    <s v="Air Filtration for Schools"/>
    <s v="Reduce Exposure to Harmful Air Pollutants at Schools, Childcare _x000a_Centers, and Community Centers"/>
    <s v="Work with appropriate entities to prioritize schools, childcare centers, and community centers near truck routes, railyards, and concrete batch plants and implement the installation and replacement of air filtration systems in schools, childcare centers, and community centers with priority given to schools located in areas with high diesel PM levels, with locations identified and prioritized by the CSC, and update the CSC. "/>
    <s v="South Coast AQMD"/>
    <n v="1"/>
    <n v="1"/>
    <n v="1"/>
    <n v="0.2"/>
    <n v="0"/>
    <n v="0.64"/>
    <x v="0"/>
    <s v="• January 2020, South Coast AQMD facilitated input from the CSC on developing a list of prioritized schools for air filtration_x000a_• May 2020, South Coast AQMD published the school priority list developed with community input_x000a_• April 2021, SBM CSC allocated $3M in Year 3 CAPP funds for school air filtration.                     _x000a_• October 2021, South Coast AQMD submitted a Draft School Filtration Project Plan to CARB for review_x000a_• March 2022, School Filtration Project Plan approved by CARB (2022-14CIP-SC). CARB further clarified private school air filtration could not be funded with CAPP funds.                                                                                                                                                                                                                                                                                                                                                                                                                                                                                                                       • April 2022, South Coast AQMD submitted a request to CARB to allow Supplemental Environmental (SEP) funds in lieu of CAPP funds to provide parochial and private schools air filtration                       _x000a_• May 2022, South Coast AQMD Governing Board approved/released a Program Announcement (PA) for private schools and daycares to apply for air filtration funded by SEP funds                                                _x000a_• September 2022, South Coast AQMD  received and began evaluation of the 205 school applications               _x000a_• July 2023, South Coast AQMD executed two contracts for the 184 eligible private schools and day cares to receive air filtration units, 3 within the SBM community                                                                                                                             "/>
    <s v="$1.1M (SEP Funds),    $3M (CAPP Funds)"/>
    <s v="N/A"/>
    <s v="N/A"/>
    <n v="5"/>
    <n v="34"/>
  </r>
  <r>
    <x v="0"/>
    <s v="SBM-5g-03"/>
    <s v="Air Filtration for Homes"/>
    <s v="Reduce Exposure to Harmful Air Pollutants at Homes"/>
    <s v="Partner with appropriate entities to determine new or existing programs that can provide home filtration systems and weatherization, consult with CSC members and appropriate stakeholders to identify any new or existing home air filtration program and update the CSC.  "/>
    <s v="South Coast AQMD"/>
    <n v="1"/>
    <n v="1"/>
    <n v="1"/>
    <n v="1"/>
    <n v="1"/>
    <n v="1"/>
    <x v="1"/>
    <s v="South Coast AQMD conducted meetings with contractors and community members to develop a plan for a residential air filtration pilot study, funded by a Supplemental Environmental Project (SEP).                                                                                                                                                    • July 2022, South Coast AQMD submitted a residential air filtration project plan to CARB which was approved (2022-15CIP-SC). The SBM CSC may have opportunities to allocate future CAPP Incentive Program funds to residential air filtration systems and once approved, the project plan will serve as the mechanism to distribute those funds.                                                                                  • May 2022, South Coast AQMD coordinated with SoCalGas and Southern California Edison (SCE) to provide a presentation at the May 2022 Q2 CSC Meeting, informing CSC members of weatherization and other programs to help reduce exposure._x000a_• May 2023 Q2 CSC Meeting, South Coast AQMD presented an update on the SEP residential air filtration project in SBM. The project includes 20 homes with close proximity to emissions sources prioritized by the CSC (rail and freeway) and air filtration systems have been deployed. _x000a__x000a_If additional opportunities arise for air filtration systems, South Coast AQMD will continue to implement these projects. "/>
    <s v="$200k (SEP Funds)"/>
    <s v="N/A"/>
    <s v="N/A"/>
    <n v="5"/>
    <n v="35"/>
  </r>
  <r>
    <x v="0"/>
    <s v="SBM-5g-04"/>
    <s v="Green Space Funding"/>
    <s v="Increase Green Space in Areas Where People Spend Time"/>
    <s v="Partner with other entities to determine new or existing sources or programs that can provide funding for tree planting, if funding or programs are available share information with CSC, and update CSC"/>
    <s v="South Coast AQMD"/>
    <n v="0.5"/>
    <n v="1"/>
    <n v="0"/>
    <n v="0"/>
    <m/>
    <n v="0.375"/>
    <x v="0"/>
    <s v="South Coast AQMD has reached out to other entities to provide information and offer to provide letters of support on tree planting programs, such as the Treecovery ReLeaf grant, Environmental Enhancement and Mitigation fund, and the Urban Greening Grant Program administered by the California Natural Resources Agency. However, South Coast AQMD did not find any entities to provide letters of support for projects. In November 2021, the Board recognized $64,000 in Community Air Protection Program (CAPP) Implementation funds for tree planting projects. South Coast AQMD developed a Request for Proposal (RFP) to invite submissions from eligible bidders to prepare and submit workplan(s) to seek funding to plant trees and/or increase green space in SBM. No bids were submitted and the funds were returned to the General Fund. South Coast AQMD is continuing to seek new or existing sources or programs that can provide funding for tree planting."/>
    <s v="N/A"/>
    <s v="N/A"/>
    <s v="N/A"/>
    <n v="4"/>
    <n v="36"/>
  </r>
  <r>
    <x v="0"/>
    <s v="SBM-5g-05"/>
    <s v="Clean Air School Buses"/>
    <s v="Replace Older School Buses"/>
    <s v="Partner with other entities to determine new or existing sources or programs that can provide funding for near-zero or zero emission school buses and update the CSC"/>
    <s v="South Coast AQMD"/>
    <n v="1"/>
    <n v="1"/>
    <n v="1"/>
    <n v="0.5"/>
    <m/>
    <n v="0.875"/>
    <x v="0"/>
    <s v="October 2020, the South Coast AQMD Governing Board issued a Program Announcement (PA) to solicit applications for the replacement of pre-2001 model year diesel school buses with new alternative fuel or zero emission buses. In December 2021, the South Coast AQMD Governing Board approved 33 school bus projects in SB county to replace older, diesel school buses with new school buses with zero and near-zero engines for $8.9M (including supporting infrastructure). South Coast AQMD plans to update the CSC in Q4 2023 and Q1 2024 on upcoming solicitation."/>
    <s v="33 projects = $8.9M"/>
    <s v="N/A"/>
    <s v="NOX = 14.1 (TPY)_x000a_PM = 2.9 (TPY)"/>
    <n v="4"/>
    <n v="37"/>
  </r>
  <r>
    <x v="1"/>
    <s v="ELABHWC-5b-01"/>
    <s v="Truck Idling Sweeps"/>
    <s v="Reduce Truck Idling"/>
    <s v="Work with CARB’s enforcement team (and CHP) to coordinate, at a minimum, quarterly idling sweeps and focused inspections for a period of one year with quarterly updates to the CSC, based on findings from idling sweeps and CSC input, CARB will adjust enforcement in the community to address the identified concerns and update the CSC_x000a_"/>
    <s v="South Coast AQMD &amp; CARB"/>
    <n v="1"/>
    <n v="1"/>
    <n v="0.75"/>
    <n v="0.75"/>
    <n v="0.5"/>
    <n v="0.8"/>
    <x v="0"/>
    <s v="South Coast AQMD conducted the following Quarterly Sweeps:_x000a_16 sweeps in ELABHWC: _x000a_-October 17, 2019 – 24 trucks, 0 stickers, 0 NOVs _x000a_-October 18, 2019 – 11 trucks, 0 stickers, 0 NOVs _x000a_-February 25, 2020 – 17 trucks, 10 stickers, 1 NOVs _x000a_-May 19, 2020 – 62 trucks, 36 stickers, 0 NOVs _x000a_-August 5, 2020 – 39 trucks, 16 stickers, 0 NOVs _x000a_-November 3, 2020 – 21 trucks, 16 stickers, 0 NOVs _x000a_-February 9, 2021 - 17 trucks, 4 stickers, 0 NOVs _x000a_-May 4, 2021 - 27 trucks, 13 stickers, 0 NOVs _x000a_-August 10, 2021 - 26 trucks, 26 stickers, 0 NOVs _x000a_-December 21, 2021 - 36 trucks, 28 stickers, 0 NOVs _x000a_-February 1, 2022 - 55 trucks, 27 stickers, 0 NOVs _x000a_-May 3, 2022 -18 trucks, 11 stickers, 0 NOVs_x000a_-August 2, 2022- 43 trucks, 35 stickers, 0 NOVs_x000a_-November 23, 2022- 42 trucks, 29 stickers, 0 NOVs_x000a_-January 24, 2023- 6 trucks, 6 stickers, 0 NOVs_x000a_-April 14, 2023- 5 trucks, 5 stickers, 3 NOVs_x000a__x000a_South Coast AQMD coordinated with CARB to provide an update at the August 2021 Q3 and August 2023 Q3 CSC Meetings. South Coast AQMD provided an update at the 2021 Q2 CSC Meeting."/>
    <s v="N/A"/>
    <s v="N/A"/>
    <s v="N/A"/>
    <n v="5"/>
    <n v="38"/>
  </r>
  <r>
    <x v="1"/>
    <s v="ELABHWC-5b-01"/>
    <s v="Truck Reporting"/>
    <s v="Reduce Truck Idling"/>
    <s v="Engage in two outreach events within the span of implementation of this CERP to inform community members how to report idling trucks, and update the CSC"/>
    <s v="South Coast AQMD"/>
    <n v="1"/>
    <n v="1"/>
    <n v="1"/>
    <n v="1"/>
    <n v="1"/>
    <n v="1"/>
    <x v="1"/>
    <s v="South Coast AQMD has conducted outreach on how to file truck idling complaints at the Boyle Heights Neighborhood Council's Transportation &amp; Environment Committee Meetings on 10/23/20 and 9/21/21. Information on the status of Rule 415 - Odors from Rendering Facilities implementation, the FIND tool, the Small Business Assistance (SBA) program, and air monitoring efforts was also provided at one or both meetings._x000a_South Coast AQMD will continue to provide additional information, if available."/>
    <s v="N/A"/>
    <s v="N/A"/>
    <s v="N/A"/>
    <n v="5"/>
    <n v="39"/>
  </r>
  <r>
    <x v="1"/>
    <s v="ELABHWC-5b-01"/>
    <s v="Truck Idling Signs"/>
    <s v="Reduce Truck Idling"/>
    <s v="Collaborate with CSC to identify and prioritize locations for “No Idling” signs, collaborate with other cities and county, install signs, and update the CSC"/>
    <s v="South Coast AQMD &amp; CARB"/>
    <n v="1"/>
    <n v="1"/>
    <n v="1"/>
    <n v="1"/>
    <m/>
    <n v="1"/>
    <x v="1"/>
    <s v="Signs were installed in Boyle Heights by LADOT at CARB's direction in January 2022 and an update was provided during February 2022 Q1 CSC Meeting."/>
    <s v="N/A"/>
    <s v="N/A"/>
    <s v="N/A"/>
    <n v="4"/>
    <n v="40"/>
  </r>
  <r>
    <x v="1"/>
    <s v="ELAB-5b-01"/>
    <s v="Truck Idling Air Measurements"/>
    <s v="Reduce Truck Idling"/>
    <s v="Begin mobile air measurements at key truck idling locations and update the CSC"/>
    <s v="South Coast AQMD"/>
    <n v="1"/>
    <n v="1"/>
    <n v="1"/>
    <n v="1"/>
    <m/>
    <n v="1"/>
    <x v="1"/>
    <s v="Comprehensive air monitoring activities (including mobile and fixed-site monitoring) have been conducted in this community by South Coast AQMD and its contractor. Since the initiation of CAMP implementation in Q3 2019, comprehensive mobile monitoring surveys have continued to be conducted in ELABHWC measuring diesel exhaust emission markers such as particulate matter (PM), black carbon (BC), ultrafine particles (UFP), and nitrogen dioxide (NO2), including contractor's (Aclima) intensive (24/7) measurements from July 1, 2021 through September 30, 2021, covering the entire community. A fixed-site monitoring station has also been established at Resurrection Church to track concentration trends. _x000a_Updates have been provided at August 2019, October 2019, August 2020 Q3, August 2021 Q3, November 2021 Q4, February 2022 Q1, and November 2022 Q4 CSC Meetings. "/>
    <s v="N/A"/>
    <s v="N/A"/>
    <s v="N/A"/>
    <n v="4"/>
    <n v="41"/>
  </r>
  <r>
    <x v="1"/>
    <s v="ELAB-5b-02"/>
    <s v="Truck Incentive Funding"/>
    <s v="Reduce Emissions from Heavy-Duty Trucks"/>
    <s v="Organize two incentive outreach events per year (e.g., incentive fair, workshop) during the implementation period of this CERP, and provide update to CSC"/>
    <s v="South Coast AQMD"/>
    <n v="1"/>
    <n v="1"/>
    <n v="0.6"/>
    <n v="1"/>
    <m/>
    <n v="0.9"/>
    <x v="0"/>
    <s v="South Coast AQMD initiated outreach on the development of a truck incentives program at the 2021 August Q3 CSC Meeting. Truck Incentives Project Plan Workshops were held in December 2021, January and March 2022, and February and June 2023. South Coast AQMD submitted an AB 617 Clean Technology Truck Loaner Program project plan to CARB in April 2022 which is based on CSC feedback._x000a__x000a_South Coast AQMD developed brochures and presented at the January 2023 Q1 CSC Meeting on Carl Moyer Program and sent out email announcements to truck operators located in the community."/>
    <s v="N/A"/>
    <s v="N/A"/>
    <s v="N/A"/>
    <n v="4"/>
    <n v="42"/>
  </r>
  <r>
    <x v="1"/>
    <s v="ELAB-5b-02"/>
    <s v="CARB Trucking Regulations"/>
    <s v="Reduce Emissions from Heavy-Duty Trucks"/>
    <s v="Provide biannual updates on CARB’s rule development for truck regulations, and seek community input on progress and update the CSC"/>
    <s v="CARB"/>
    <n v="1"/>
    <n v="1"/>
    <n v="0.5"/>
    <m/>
    <m/>
    <n v="0.83333333333333337"/>
    <x v="0"/>
    <s v="South Coast AQMD met regularly with CARB as they developed truck regulations. Updates on CARB regulations were provided at the August 2021 Q3 and January 2023 Q1 CSC Meetings."/>
    <s v="N/A"/>
    <s v="N/A"/>
    <s v="N/A"/>
    <n v="3"/>
    <n v="43"/>
  </r>
  <r>
    <x v="1"/>
    <s v="ELAB-5b-03"/>
    <s v="Truck Routes"/>
    <s v="Utilize Existing Traffic Information and New Technology to Identify _x000a_Older Trucks for Incentive Programs "/>
    <s v="Explore the possibility of using Automated License Plate Reader (ALPR) and Portable Emissions Acquisition System (PEAQS) systems in this community and prioritize locations for deployment based on community input, and if feasible, begin implementation at priority locations, compile and provide data to the City and County to work towards truck routes, and update the CSC "/>
    <s v="South Coast AQMD &amp; CARB"/>
    <n v="1"/>
    <n v="1"/>
    <n v="1"/>
    <n v="0"/>
    <n v="0"/>
    <n v="0.6"/>
    <x v="0"/>
    <s v="The ALPR-PEAQS Deployment Location Activity was held at the August 2020 Q3 CSC Meeting. CARB conducted an ALPR-PEAQS pilot study during the week of March 6, 2023. South Coast AQMD will meet with land-use agencies in the upcoming reporting period to provide data from the ALPR-PEAQS Pilot Study for the identification of possible truck routes and update the CSC."/>
    <s v="N/A"/>
    <s v="N/A"/>
    <s v="N/A"/>
    <n v="5"/>
    <n v="44"/>
  </r>
  <r>
    <x v="1"/>
    <s v="ELAB-5b-03"/>
    <s v="Truck Traffic Emission Monitoring"/>
    <s v="Utilize Existing Traffic Information and New Technology to Identify _x000a_Older Trucks for Incentive Programs "/>
    <s v="Conduct initial air measurements from mobile platforms to look at pollution in the areas of traffic concern for a review with traffic information"/>
    <s v="South Coast AQMD"/>
    <n v="1"/>
    <n v="1"/>
    <n v="1"/>
    <m/>
    <m/>
    <n v="1"/>
    <x v="1"/>
    <s v="Comprehensive air monitoring activities (including mobile and fixed-site monitoring) have been conducted in this community by South Coast AQMD and its contractor. Since the initiation of CAMP implementation in Q3 2019, comprehensive mobile monitoring surveys have continued to be conducted in the community measuring diesel exhaust emission markers such as particulate matter (PM), black carbon (BC), ultrafine particles (UFP), and nitrogen dioxide (NO2), including contractor's (Aclima) intensive (24/7) measurements from July 1, 2021 through September 30, 2021, covering the entire community. A fixed-site monitoring station has also been established at Resurrection Church to track concentration trends. _x000a_Updates have been provided at August 2019, October 2019, August 2020 Q3, August 2021 Q3, November 2021 Q4, February 2022 Q1, and November 2022 Q4 CSC Meetings. "/>
    <s v="N/A"/>
    <s v="N/A"/>
    <s v="N/A"/>
    <n v="3"/>
    <n v="45"/>
  </r>
  <r>
    <x v="1"/>
    <s v="ELAB-5b-03"/>
    <s v="Targeted Truck Retirement"/>
    <s v="Utilize Existing Traffic Information and New Technology to Identify _x000a_Older Trucks for Incentive Programs "/>
    <s v="Once data is available, review data obtained and begin targeted outreach to owners of older dirtier trucks and dirty trucks that frequently travel through this community to provide information on incentive programs and update CSC"/>
    <s v="South Coast AQMD &amp; CARB"/>
    <n v="1"/>
    <n v="1"/>
    <n v="1"/>
    <n v="1"/>
    <n v="0.5"/>
    <n v="0.9"/>
    <x v="0"/>
    <s v="CARB conducted an ALPR-PEAQS pilot study during the week of March 6, 2023 and sent targeted outreach material to truck owner/operators about available truck incentive programs. CARB presented on the results from the pilot study and on their outreach efforts at the April 2023 Q2 CSC Meeting. "/>
    <s v="N/A"/>
    <s v="N/A"/>
    <s v="N/A"/>
    <n v="5"/>
    <n v="46"/>
  </r>
  <r>
    <x v="1"/>
    <s v="ELAB-5b-04"/>
    <s v="Truck Incentive Outreach"/>
    <s v="Encourage Replacement of Older Polluting Vehicles with Cleaner _x000a_Vehicles, including Zero Emission Vehicles"/>
    <s v="Engage in two incentive outreach events on replacing older, polluting vehicles with cleaner vehicles per year and update the CSC"/>
    <s v="South Coast AQMD"/>
    <n v="1"/>
    <n v="1"/>
    <n v="1"/>
    <m/>
    <m/>
    <n v="1"/>
    <x v="1"/>
    <s v="South Coast AQMD has held five workshops to seek community feedback on the AB 617 Clean Technology Truck Loaner Program Project Plan on December 2021, January 2022, March 2022, February 2023, and June 2023. _x000a_South Coast AQMD will continue to provide additional information, if available."/>
    <s v="N/A"/>
    <s v="N/A"/>
    <s v="N/A"/>
    <n v="3"/>
    <n v="47"/>
  </r>
  <r>
    <x v="1"/>
    <s v="ELAB-5c-01"/>
    <s v="Rail Rule Development"/>
    <s v="Reduce Emissions from Railyards"/>
    <s v="Consider development of new ISR and/or other measures on railyards and provide semiannual updates to CSC on new requirements developed by CARB and South Coast AQMD"/>
    <s v="South Coast AQMD &amp; CARB"/>
    <n v="1"/>
    <n v="0"/>
    <n v="1"/>
    <n v="0"/>
    <m/>
    <n v="0.5"/>
    <x v="0"/>
    <s v="Railyard Facility-Based Mobile Source Measure (FBMSM) development is ongoing with eight working group meetings held as of July 2023. South Coast AQMD provided updates to the CSC on concepts included in PR 2306 to address emissions from new railyards and CARB provided updates on railyard enforcement and concepts included in their Draft In-Use Locomotive Regulation at August 2020 Q3, November 2021 Q4, and January 2023 Q1 CSC Meetings. "/>
    <s v="N/A"/>
    <s v="N/A"/>
    <s v="N/A"/>
    <n v="4"/>
    <n v="48"/>
  </r>
  <r>
    <x v="1"/>
    <s v="ELAB-5c-01"/>
    <s v="Rail Rule Updates"/>
    <s v="Reduce Emissions from Railyards"/>
    <s v="Provide updates on new requirements and/or other measures being developed by CARB and South Coast AQMD, including CARB's regulation for locomotives and railyards, zero emission TRUs, drayage trucks, and cargo handling equipment, and update the CSC"/>
    <s v="South Coast AQMD &amp; CARB"/>
    <n v="1"/>
    <n v="1"/>
    <m/>
    <m/>
    <m/>
    <n v="1"/>
    <x v="1"/>
    <s v="South Coast AQMD regularly meets with CARB as they develop their regulations. CARB presented on their Draft In-Use Locomotive Reg at the August 2020 Q3, November 2021 Q4, and January 2023 Q1 CSC Meetings. _x000a_South Coast AQMD will continue to provide additional information, if available."/>
    <s v="N/A"/>
    <s v="N/A"/>
    <s v="N/A"/>
    <n v="2"/>
    <n v="49"/>
  </r>
  <r>
    <x v="1"/>
    <s v="ELAB-5c-01"/>
    <s v="Rail Infrastructure Updates"/>
    <s v="Reduce Emissions from Railyards"/>
    <s v="Work with local utilities and state agencies to encourage the installation of infrastructure needed to fuel/charge zero emission vehicles and equipment at the railyards"/>
    <s v="South Coast AQMD"/>
    <n v="1"/>
    <n v="1"/>
    <n v="0"/>
    <n v="0"/>
    <m/>
    <n v="0.5"/>
    <x v="0"/>
    <s v="South Coast AQMD has met with multiple agencies, such as Southern California Edison, (SCE) Los Angeles Department of Water and Power, Vernon Public Utilities, the California Public Utilities Commission, and the California Energy Commission (CEC) to discuss potential energy demands of zero emission technology implementation and timelines associated with infrastructure upgrades to support the new technologies. These discussions are ongoing."/>
    <s v="N/A"/>
    <s v="N/A"/>
    <s v="N/A"/>
    <n v="4"/>
    <n v="50"/>
  </r>
  <r>
    <x v="1"/>
    <s v="ELAB-5c-01"/>
    <s v="Rail Air Monitoring"/>
    <s v="Reduce Emissions from Railyards"/>
    <s v="Conduct air measurements at railyards in ELABHWC and update the CSC"/>
    <s v="South Coast AQMD"/>
    <n v="1"/>
    <n v="1"/>
    <n v="1"/>
    <n v="1"/>
    <m/>
    <n v="1"/>
    <x v="1"/>
    <s v="Comprehensive air monitoring activities (including mobile and fixed-site monitoring) have been conducted in this community by South Coast AQMD and its contractor. Since the initiation of CAMP implementation in Q3 2019, comprehensive mobile monitoring surveys have continued to be conducted conducted in the community, including near and around railyards, to measure diesel exhaust emission markers such as particulate matter (PM), black carbon (BC), ultrafine particles (UFP), and nitrogen dioxide (NO2), including Aclima's (contractor) measurements from July 1, 2021 through September 30, 2021, covering the entire community. A fixed-site monitoring station has also been established at Resurrection Church to track concentration trends. _x000a_Updates have been provided at August 2019, October 2019, August 2020 Q3, August 2021 Q3, November 2021 Q4, February 2022 Q1, and November 2022 Q4 CSC Meetings. "/>
    <s v="N/A"/>
    <s v="N/A"/>
    <s v="N/A"/>
    <n v="4"/>
    <n v="51"/>
  </r>
  <r>
    <x v="1"/>
    <s v="ELAB-5c-01"/>
    <s v="Rail Clean Air Technologies"/>
    <s v="Reduce Emissions from Railyards"/>
    <s v="Work with Railroads in ELABHWC community to replace diesel-fueled equipment with cleaner technologies through mobile source incentives and statewide mobile source regulations and update the CSC"/>
    <s v="South Coast AQMD"/>
    <n v="1"/>
    <n v="1"/>
    <n v="1"/>
    <n v="0.5"/>
    <m/>
    <n v="0.875"/>
    <x v="0"/>
    <s v="South Coast AQMD provided $17.3 million in Community Air Protection Program (CAPP) Incentive funding to replace nine (9) locomotives at BNSF Railway Company with Tier 4 engines, resulting in 40.5 tons per year (tpy) of nitrogen oxides (NOx) and 0.6 tons per year of particulate matter (PM) emissions reduced. An update was provided at the 2020 August Q3 CSC Meeting."/>
    <s v="(9) locomotives = $17.3M"/>
    <s v="$13.7M"/>
    <s v="NOX = 40.5 (TPY)_x000a_PM = 0.6 (TPY)"/>
    <n v="4"/>
    <n v="52"/>
  </r>
  <r>
    <x v="1"/>
    <s v="ELAB-5c-01"/>
    <s v="Rail Emissions Inventory"/>
    <s v="Reduce Emissions from Railyards"/>
    <s v="Use emissions inventory and air monitoring information to identify opportunities for emission reductions, when available and update the CSC "/>
    <s v="South Coast AQMD"/>
    <n v="0.9"/>
    <n v="0.5"/>
    <n v="0.5"/>
    <n v="1"/>
    <m/>
    <n v="0.72499999999999998"/>
    <x v="0"/>
    <s v="Emissions inventory for rail yards were  provided to South Coast AQMD by CARB and presented at the Joint South Coast AQMD-CARB Workshop on Rail on November 20, 2019 at Salesian High School in Boyle Heights. Inventory work and evaluation of air monitoring conducted as part of CAMP are ongoing as Facility-Based Mobile Source Measure is developed. "/>
    <s v="N/A"/>
    <s v="N/A"/>
    <s v="N/A"/>
    <n v="4"/>
    <n v="53"/>
  </r>
  <r>
    <x v="1"/>
    <s v="ELAB-5d-01"/>
    <s v="Metal Facility Monitoring"/>
    <s v="Identify Areas to Conduct Air Monitoring for Fugitive Toxic Metal _x000a_Emissions from Metal Processing Facilities"/>
    <s v="Begin monitoring near metal processing facilities; identify and prioritize facilities that may require additional follow up; and update the CSC"/>
    <s v="South Coast AQMD"/>
    <n v="1"/>
    <n v="1"/>
    <n v="1"/>
    <n v="0.75"/>
    <n v="0.75"/>
    <n v="0.9"/>
    <x v="0"/>
    <s v="Comprehensive air monitoring activities (including mobile and fixed-site monitoring) have been conducted in this community by South Coast AQMD and its contractor. Multi-metal mobile measurements have been conducted in the community, including near and around  metal processing facilities identified by the CSC, to measure air toxic metals and other metal emission markers, identify areas with persistent elevated levels of air toxic metals, and pinpoint areas for further investigation. The initial measurements were carried out by Aerodyne Mobile Laboratory (South Coast AQMD contractor) in 2019. Since June 2022, multi-metal mobile monitoring has resumed using South Coast AQMD's newly developed multi-metal mobile platform (MMMP). Fixed-site monitoring of multi-metals has also been conducted at Resurrection Church site to track concentration trends. _x000a_Updates have been provided at May 2020 Q2, August 2020 Q3, and August 2021 Q3 CSC Meetings. "/>
    <s v="N/A"/>
    <s v="N/A"/>
    <s v="N/A"/>
    <n v="5"/>
    <n v="54"/>
  </r>
  <r>
    <x v="1"/>
    <s v="ELAB-5d-01"/>
    <s v="Metal Facility Records"/>
    <s v="Identify Areas to Conduct Air Monitoring for Fugitive Toxic Metal _x000a_Emissions from Metal Processing Facilities"/>
    <s v="Develop a list of metal processing facilities and their location in the community, make this data list to the public, and update the CSC "/>
    <s v="South Coast AQMD"/>
    <n v="1"/>
    <n v="1"/>
    <n v="1"/>
    <n v="0.5"/>
    <m/>
    <n v="0.875"/>
    <x v="0"/>
    <s v="The locations of metal processing facilities in the community were shown in the Air Monitoring Status Update. An updated map of metal processing facility locations and addresses was made available on the ELABHWC homepage in April 2022._x000a_An updated list will be provided in 2024. "/>
    <s v="N/A"/>
    <s v="N/A"/>
    <s v="N/A"/>
    <n v="4"/>
    <n v="55"/>
  </r>
  <r>
    <x v="1"/>
    <s v="ELAB-5d-02"/>
    <s v="Metal Facility Training"/>
    <s v="Reduce Emissions from Metal Processing Facilities through Outreach, _x000a_Best Management Practices and Incentives"/>
    <s v="Facilitate three training sessions to educate business owners and workers on applicable facility rules and best management practices and update the CSC"/>
    <s v="South Coast AQMD"/>
    <n v="0"/>
    <n v="0"/>
    <n v="0"/>
    <n v="0.5"/>
    <m/>
    <n v="0.125"/>
    <x v="0"/>
    <s v="Due to COVID-19 pandemic this action item is delayed - could not conduct in-person training in the community. South Coast AQMD will be requesting a training event for this community. _x000a__x000a_CSC updates were provided at the May 2020 Q2 and December 2020 Q4 CSC Meetings. South Coast AQMD will pursue this action in future reporting periods. "/>
    <s v="N/A"/>
    <s v="N/A"/>
    <s v="N/A"/>
    <n v="4"/>
    <n v="56"/>
  </r>
  <r>
    <x v="1"/>
    <s v="ELAB-5d-02"/>
    <s v="Metal Facility Outreach"/>
    <s v="Reduce Emissions from Metal Processing Facilities through Outreach, _x000a_Best Management Practices and Incentives"/>
    <s v="Distribute information about the Small Business Assistance Program through targeted outreach to facilities and through community based events and update the CSC"/>
    <s v="South Coast AQMD"/>
    <n v="1"/>
    <n v="1"/>
    <n v="0"/>
    <n v="0.5"/>
    <n v="0.25"/>
    <n v="0.55000000000000004"/>
    <x v="0"/>
    <s v="South Coast AQMD's Small Business Assistance (SBA) program provides information to a wide variety of businesses on permits, rules, recordkeeping and other issues. South Coast AQMD will reach out to Metal Finishers Association to share SBA and rule information, and pass out outreach materials to metals facilities. South Coast AQMD provided outreach material regarding the SBA program at the Boyle Heights Neighborhood Council Transportation &amp; Environment Committee Meeting (September 21, 2021) and Legacy LA Environmental Justice Town Hall (June 30, 2023)."/>
    <s v="N/A"/>
    <s v="N/A"/>
    <s v="N/A"/>
    <n v="5"/>
    <n v="57"/>
  </r>
  <r>
    <x v="1"/>
    <s v="ELAB-5f-01"/>
    <s v="Auto Body Shop Outreach"/>
    <s v="Reduce Emissions from Auto Body Shops"/>
    <s v="Engage in two public outreach events to distribute information about the South Coast AQMD’s rules, permitting process, Small Business Assistance Program, and complaint system as it relates to autobody shops and update the CSC "/>
    <s v="South Coast AQMD"/>
    <n v="0.25"/>
    <n v="0"/>
    <n v="0"/>
    <n v="0.25"/>
    <n v="0"/>
    <n v="0.1"/>
    <x v="0"/>
    <s v="South Coast AQMD's Small Business Assistance (SBA) program assists businesses with permit-related questions, rules, and completion of air quality permit checklists as required by cities, including providing assistance to autobody shops. This outreach is reported in the Legislative, Public Affairs and Media monthly report to the Governing Board. South Coast AQMD will share SBA information and other outreach materials to auto body shops. South Coast AQMD will also conduct outreach on how to file an air quality complaint. South Coast AQMD provided outreach material regarding the SBA program at the Boyle Heights Neighborhood Council Transportation &amp; Environment Committee Meeting (September 21, 2021) and Legacy LA Environmental Justice Town Hall (June 30, 2023)."/>
    <s v="N/A"/>
    <s v="N/A"/>
    <s v="N/A"/>
    <n v="5"/>
    <n v="58"/>
  </r>
  <r>
    <x v="1"/>
    <s v="ELAB-5f-01"/>
    <s v="Auto Body Shop Enforcement"/>
    <s v="Reduce Emissions from Auto Body Shops"/>
    <s v="Collaborate with local fire departments to inspect unpermitted auto body shops in the community, develop compliance statistics for autobody shops, and distribute pertinent outreach materials and update the CSC"/>
    <s v="South Coast AQMD"/>
    <n v="0"/>
    <n v="1"/>
    <n v="0"/>
    <n v="0"/>
    <n v="0.25"/>
    <n v="0.25"/>
    <x v="0"/>
    <s v="Auto body shops in ELABHWC have been identified. However, the development of outreach material for fire departments to provide auto body shops as well as the inspection of such facilities are delayed as discussions with fire departments are yet to commence. A CSC update was provided at the May 2022 Q2 CSC Meeting. South Coast AQMD will pursue this action in future reporting periods. "/>
    <s v="N/A"/>
    <s v="N/A"/>
    <s v="N/A"/>
    <n v="5"/>
    <n v="59"/>
  </r>
  <r>
    <x v="1"/>
    <s v="ELAB-5f-01"/>
    <s v="Auto Body Shop Air Monitoring"/>
    <s v="Reduce Emissions from Auto Body Shops"/>
    <s v="Conduct air measurements near auto body shops and if persistent elevated levels are found; conduct follow-up investigations and/or enforcement actions, where appropriate, and update the CSC"/>
    <s v="South Coast AQMD"/>
    <n v="1"/>
    <n v="1"/>
    <n v="0.75"/>
    <n v="0.5"/>
    <n v="0.75"/>
    <n v="0.8"/>
    <x v="0"/>
    <s v="Comprehensive air monitoring activities (including mobile and fixed-site monitoring) have been conducted in this community by South Coast AQMD and its contractor. Multi-metal and VOC mobile measurements have been conducted in the community, including near and around auto body shops, to measure air toxic metals (and other metal emission markers) and VOCs, identify areas with persistent elevated levels of air toxic metals and/or volatile organic compounds (VOCs), and pinpoint areas for further investigation, if needed. The initial measurements were carried out by Aerodyne Mobile Laboratory (South Coast AQMD contractor) in 2019, as a proof of concept, and a summary of the results has been published on the ELABHWC monitoring webpage as a Progress Report for Auto Body Shops. Since June 2022, multi-metal mobile monitoring has resumed using South Coast AQMD's newly developed multi-metal mobile platform (MMMP) and VOC mobile monitoring has resumed using South Coast AQMD's Vocus Mobile Laboratory (VML). Fixed-site monitoring of multi-metals has also been conducted at Resurrection Church site to track concentration trends.   _x000a_Updates have been provided at July 2019, August 2020 Q3, and August 2021 Q3 CSC Meetings. "/>
    <s v="N/A"/>
    <s v="N/A"/>
    <s v="N/A"/>
    <n v="5"/>
    <n v="60"/>
  </r>
  <r>
    <x v="1"/>
    <s v="ELAB-5e-01"/>
    <s v="Rendering Facility Odor Complaints"/>
    <s v="Reduce Odors from Rendering Facilities"/>
    <s v="Two public outreach events to explain the requirements of Rule 415, how the public can report odor complaints, and update CSC "/>
    <s v="South Coast AQMD"/>
    <n v="1"/>
    <n v="1"/>
    <n v="1"/>
    <n v="1"/>
    <n v="0"/>
    <n v="0.8"/>
    <x v="0"/>
    <s v="Outreach on Rule 415 - Odors from Rendering Facilities implementation  status and about Rule 415 was conducted at the Boyle Heights Neighborhood Council's Transportation &amp; Environment Committee Meeting on September 21, 2021 and October 23, 2020, respectively."/>
    <s v="N/A"/>
    <s v="N/A"/>
    <s v="N/A"/>
    <n v="5"/>
    <n v="61"/>
  </r>
  <r>
    <x v="1"/>
    <s v="ELAB-5e-01"/>
    <s v="Rendering Facility Air Monitoring"/>
    <s v="Reduce Odors from Rendering Facilities"/>
    <s v="Conduct air monitoring for VOCs near each rendering facility and in the community to better characterize the emissions, make data available to the public, and provide quarterly or biannual updates to CSC on monitoring"/>
    <s v="South Coast AQMD"/>
    <n v="1"/>
    <n v="1"/>
    <n v="0.75"/>
    <n v="1"/>
    <m/>
    <n v="0.9375"/>
    <x v="0"/>
    <s v="Mobile measurements have been conducted near and around all identified rendering facilities to measure gaseous and odorous compounds (e.g., VOCs) and better characterize the emissions. Measurements have been conducted using South Coast AQMD's mobile laboratory as well as independent measurements conducted by Aerodyne Research Mobile Laboratory (contractor)._x000a_Updates have been provided at October 2019, January 2020 Q1, August 2020 Q3, and August 2021 Q3 CSC Meetings. "/>
    <s v="N/A"/>
    <s v="N/A"/>
    <s v="N/A"/>
    <n v="4"/>
    <n v="62"/>
  </r>
  <r>
    <x v="1"/>
    <s v="ELAB-5e-01"/>
    <s v="Rendering Facility Enforcement"/>
    <s v="Reduce Odors from Rendering Facilities"/>
    <s v="Continue response to odor complaints and update complainants on a timely basis, continue inspections to evaluate compliance with Rule 415, and provide inspection results to CSC, and update the CSC"/>
    <s v="South Coast AQMD"/>
    <n v="0.75"/>
    <n v="0.75"/>
    <n v="0.75"/>
    <n v="0.5"/>
    <n v="0.5"/>
    <n v="0.8125"/>
    <x v="0"/>
    <s v="CSC updates were given at the December 2020 Q4 and May 2022 Q2 CSC Meetings. South Coast AQMD will pursue this action in future reporting periods. "/>
    <s v="N/A"/>
    <s v="N/A"/>
    <s v="N/A"/>
    <n v="4"/>
    <n v="63"/>
  </r>
  <r>
    <x v="1"/>
    <s v="ELAB-5g-01"/>
    <s v="Air Quality Advisories"/>
    <s v="Reduce Exposure to Harmful Air Pollutants through Public Outreach"/>
    <s v="Collaborate with community-based organizations (e.g., AltaMed and COFEM) to provide information to the public on how to receive air quality advisories, and how to reduce exposure to air pollution, particularly for sensitive populations and update CSC"/>
    <s v="South Coast AQMD"/>
    <n v="1"/>
    <n v="0"/>
    <n v="0"/>
    <n v="0"/>
    <m/>
    <n v="0.25"/>
    <x v="0"/>
    <s v="Discussions were initiated with AltaMed and COFEM in early 2020 on how to conduct the outreach action. South Coast AQMD released a Request for Proposals to assist with this outreach effort."/>
    <s v="N/A"/>
    <s v="N/A"/>
    <s v="N/A"/>
    <n v="4"/>
    <n v="64"/>
  </r>
  <r>
    <x v="1"/>
    <s v="ELAB-5g-01"/>
    <s v="Public Outreach Events"/>
    <s v="Reduce Exposure to Harmful Air Pollutants through Public Outreach"/>
    <s v="Participate in at least two public outreach events (e.g., health fair, Earth Week event)  at schools or childcare centers to provide information relating to air quality and reducing exposure"/>
    <s v="South Coast AQMD"/>
    <n v="1"/>
    <n v="1"/>
    <n v="1"/>
    <n v="0"/>
    <m/>
    <n v="0.75"/>
    <x v="0"/>
    <s v="South Coast AQMD participates in community and government meetings/events in ELABHWC to provide information on air quality, advisories, sensitive receptors and other information. South Coast AQMD will work with community-based organizations to provide outreach materials on how to file a complaint, the Air Quality Index, and Mobile Apps. An update on the work will be provided at an upcoming CSC Meeting. "/>
    <s v="N/A"/>
    <s v="N/A"/>
    <s v="N/A"/>
    <n v="4"/>
    <n v="65"/>
  </r>
  <r>
    <x v="1"/>
    <s v="ELAB-5g-01"/>
    <s v="Child Exposure Reduction"/>
    <s v="Reduce Exposure to Harmful Air Pollutants through Public Outreach"/>
    <s v="Provide information relating to air quality effects on young children and reducing exposure to facilities where children are located (e.g., schools, childcare centers, community centers, libraries, etc.), prioritizing based on CSC input and update the CSC"/>
    <s v="South Coast AQMD"/>
    <n v="0"/>
    <n v="0"/>
    <n v="0"/>
    <n v="0"/>
    <n v="0"/>
    <n v="0"/>
    <x v="2"/>
    <s v="South Coast AQMD participates in community and government meetings/events in ELABHWC to provide information on air quality, advisories, sensitive receptors and other information. South Coast AQMD will work with community-based organizations to provide outreach materials on how to file a complaint, the Air Quality Index, and Mobile Apps. An update on the work will be provided at an upcoming CSC Meeting. "/>
    <s v="N/A"/>
    <s v="N/A"/>
    <s v="N/A"/>
    <n v="5"/>
    <n v="66"/>
  </r>
  <r>
    <x v="1"/>
    <s v="ELAB-5g-01"/>
    <s v="School Outreach"/>
    <s v="Reduce Exposure to Harmful Air Pollutants through Public Outreach"/>
    <s v="Implement EJCP CARE program and WHAM program in at least two schools, with the possibility of continuing for up to three years  "/>
    <s v="South Coast AQMD"/>
    <n v="1"/>
    <n v="1"/>
    <n v="1"/>
    <n v="1"/>
    <n v="0.25"/>
    <n v="0.85"/>
    <x v="0"/>
    <s v="South Coast AQMD held 43 WHAM events at the high schools and dates listed below. Also, an update was provided to the CSC at the May 2020 Q2 CSC Meeting._x000a__x000a_•Boyle Heights STEM High:_x000a_(January 23, 2020, January 30, 2020, February 13, 2020, February 20, 2020, February 27, 2020, March5, 2020, June 21, 2021)_x000a__x000a_•James A. Garfield High:_x000a_(November 19, 2019, January 23, 2020, February 4, 2021, February 11, 2021)_x000a__x000a_•Roosevelt High School - Math, Science, and Technology Magnet: (January 21, 2020, January 24, 2020, January 30, 2020)_x000a__x000a_•Ednovate Esperanza College Prep: _x000a_(April 17, 2021)_x000a__x000a_•Esteban Torres High - E&amp;T Academy_x000a_(February 16, 2021)_x000a__x000a_•Esteban Torres High - Social Justice Academy_x000a__x000a_•Alliance Morgan McKinzie High:_x000a_(April 15, 2021, April 16, 2021, May 16, 2021)_x000a__x000a_•Belvedere Middle: (January 27, 2021, February 26, 2021, March 24, 2021)_x000a__x000a_•Virtual WHAM Guest Speaker Series: (June 28, 2022 9:30 AM, May 4, 2022 11:00 AM, April 22, 2022 11:00 AM, March 23, 2022 9:00 AM, March 11, 2022 1:00 PM, February 25, 2022 10:30 AM, July 15, 2021 1:30 PM, May 26, 2022 10:00 AM)_x000a__x000a_•WHAM Summer Series: (July 13, 2021  9:30 AM, July 1, 2021 9:30 AM,_x000a_June 29, 2021 9:30 AM, June 24, 2021 9:30 AM, June 22, 2021 9:30 AM)_x000a__x000a_•Ednovate - Esperanza College Prep: (February 2, 2022)_x000a__x000a_•Hilda L. Solis Learning Academy: (April 22, 2022)_x000a__x000a_•Theodore Roosevelt Senior High School: (April 5, 2022)_x000a__x000a_•James A Garfield High: (April 22, 2022)"/>
    <s v="N/A"/>
    <s v="N/A"/>
    <s v="N/A"/>
    <n v="5"/>
    <n v="67"/>
  </r>
  <r>
    <x v="1"/>
    <s v="ELAB-5g-01"/>
    <s v="School Air Monitoring"/>
    <s v="Reduce Exposure to Harmful Air Pollutants through Public Outreach"/>
    <s v="Install air monitoring equipment at schools, childcare centers, libraries, and community centers prioritized by CSC, as necessary, and update CSC"/>
    <s v="South Coast AQMD"/>
    <n v="1"/>
    <n v="1"/>
    <n v="1"/>
    <n v="1"/>
    <m/>
    <n v="1"/>
    <x v="1"/>
    <s v="Mobile measurements have been conducted near and around all schools and other sensitive receptors identified by the CSC to measure air pollutants such as particulate matter (PM), black carbon (BC), ultrafine particles (UFP), and nitrogen dioxide (NO2) in ELABHWC. Measurements have been conducted using South Coast AQMD's mobile platform as well as independent measurement conducted by Aclima (contractor)._x000a_Updates have been provided at August 2020 Q3, August 2021 Q3, November 2021 Q4, February 2022 Q1, and November 2022 Q4 CSC Meetings."/>
    <s v="N/A"/>
    <s v="N/A"/>
    <s v="N/A"/>
    <n v="4"/>
    <n v="68"/>
  </r>
  <r>
    <x v="1"/>
    <s v="ELAB-5g-02"/>
    <s v="School Air Filtration"/>
    <s v="Reduce Exposure to Harmful Air Pollutants at Schools, Childcare _x000a_Centers, Libraries and Community Centers"/>
    <s v="Installation of air filtration systems and replacement filters in schools with priority given to schools located in areas with high diesel PM levels, with locations identified and prioritized  by the CSC, and update the CSC"/>
    <s v="South Coast AQMD"/>
    <n v="1"/>
    <n v="1"/>
    <n v="1"/>
    <n v="0.2"/>
    <n v="0.25"/>
    <n v="0.69000000000000006"/>
    <x v="0"/>
    <s v="• January 2020, South Coast AQMD facilitated input from the CSC on developing a list of prioritized schools for air filtration_x000a_• May 2020, South Coast AQMD published the school priority list developed with community input (http://www.aqmd.gov/nav/about/initiatives/environmental-justice/ab617-134/east-la) which was presented at the May 2020 Q2 CSC Meeting._x000a_• April 2021, ELABHWC CSC allocated $1.8M in Year 3 CAPP funds for school air filtration._x000a_• October 2021, South Coast AQMD submitted a Draft School Filtration Project Plan to CARB for review_x000a_• March 2022, School Filtration Project Plan approved by CARB (2022-14CIP-SC). CARB further clarified private school air filtration could not be funded with CAPP funds.                                                                                                                                                                                                                                                                                                                                                                                                                                                                                                                                • April 2022, South Coast AQMD submitted a request to CARB to allow Supplemental Environmental (SEP) funds in lieu of CAPP funds to provide parochial and private schools air filtration_x000a_• May 2022, Governing Board approved/released a Program Announcement (PA) for private schools and daycares to apply for air filtration funded by SEP funds  _x000a_• September 2022, South Coast AQMD received and began evaluation of the 205 school applications_x000a_• July 2023, South Coast AQMD executed two contracts for the 184 eligible private schools and day cares to receive air filtration units, 36 within the ELABHWC community                                                                                                                            "/>
    <s v="$1.1M (SEP Funds), $1.8M (CAPP Funds)"/>
    <s v="N/A"/>
    <s v="N/A"/>
    <n v="5"/>
    <n v="69"/>
  </r>
  <r>
    <x v="1"/>
    <s v="ELAB-5g-03"/>
    <s v="Home Air Filtration"/>
    <s v="Reduce Exposure to Harmful Air Pollutants at Homes"/>
    <s v="Partner with appropriate entities to determine new or existing programs that can provide home filtration systems and update the CSC"/>
    <s v="South Coast AQMD"/>
    <n v="1"/>
    <n v="1"/>
    <n v="1"/>
    <n v="1"/>
    <n v="0"/>
    <n v="0.8"/>
    <x v="0"/>
    <s v="• On-going, South Coast AQMD conducted meetings/workshops with CSCs and community members to develop a plan for a residential air filtration in ELABHWC (May, August, November 2022 and April 2023) including identifying prioritization criteria for home air filtration systems_x000a_• April 2021, the ELABHWC CSC prioritized $1.86 million from the Year 3 CAPP Incentive Program funds to home air filtration/purifier systems_x000a_• May 2022, South Coast AQMD coordinated with utility companies to provide a presentation at the May 2022 Q2 CSC Meeting, informing CSC members of weatherization and other programs to help reduce exposure                                                                                                                                             • June 2022, South Coast AQMD submitted a residential air filtration project plan to CARB and approved (2022-15CIP-SC)                                                                                                                                                                                                                                                                                             _x000a_• November 2022, Board approved and released a Request for Proposal to identifying vendors for program implementation_x000a_• January 2023, South Coast AQMD received and began evaluation of the 14 vendor applications offering over 20 air filtration units _x000a_"/>
    <s v="$1.8M"/>
    <s v="N/A"/>
    <s v="N/A"/>
    <n v="5"/>
    <n v="70"/>
  </r>
  <r>
    <x v="1"/>
    <s v="ELAB-5h-01"/>
    <s v="Online Air Quality Resources"/>
    <s v="Improve Public Outreach and Accessibility to Facility Information"/>
    <s v="Meet with CSC to for input on how to enhance FIND tool, implement enhancements, hold 4 events to increase awareness of FIND, and update the CSC"/>
    <s v="South Coast AQMD"/>
    <n v="1"/>
    <n v="1"/>
    <n v="1"/>
    <n v="1"/>
    <m/>
    <n v="1"/>
    <x v="1"/>
    <s v="South Coast AQMD provided an update and solicited CSC feedback on the Facility INformation Detail (FIND) tool during CERP development at the July 25, 2019 CSC Meeting, and at the October 2020 Boyle Heights Neighborhood Council's Transportation &amp; Environment Committee Meeting.  FIND was also presented at the January 2021 Youth Leaders Advisory Council, and updates were provided at the May 2021 Q2 and April 2023 Q2 CSC Meetings. South Coast AQMD developed a feature in FIND allowing for a map-based facility search as well as an AB 617 community filter._x000a_South Coast AQMD will continue to provide additional information, if available."/>
    <s v="N/A"/>
    <s v="N/A"/>
    <s v="N/A"/>
    <n v="4"/>
    <n v="71"/>
  </r>
  <r>
    <x v="1"/>
    <s v="ELAB-5h-02"/>
    <s v="Outreach on Air Quality Complaints"/>
    <s v="Improve Public Awareness about How to File an Air Quality _x000a_Complaint "/>
    <s v="Work with CSC to identify community partners that would benefit from education on how to file an air quality complaint using variety of methods, hold two outreach events to provide information and training on how to file a complaint, and update the CSC"/>
    <s v="South Coast AQMD"/>
    <n v="1"/>
    <n v="1"/>
    <n v="1"/>
    <n v="0.25"/>
    <m/>
    <n v="0.8125"/>
    <x v="0"/>
    <s v="Outreach on how to file air quality complaints both via the phone and online was conducted at the Boyle Heights Neighborhood Council's Transportation &amp; Environment Committee Meetings in October 2020 and September 2021."/>
    <s v="N/A"/>
    <s v="N/A"/>
    <s v="N/A"/>
    <n v="4"/>
    <n v="72"/>
  </r>
  <r>
    <x v="1"/>
    <s v="ELAB-5h-02"/>
    <s v="Hotline Advertising"/>
    <s v="Improve Public Awareness about How to File an Air Quality _x000a_Complaint "/>
    <s v="Seek funding opportunities for advertising 1-800-CUT-SMOG, if funding is obtained, conduct targeted advertising in ELAB, and update the CSC"/>
    <s v="South Coast AQMD"/>
    <n v="0.25"/>
    <n v="0"/>
    <n v="0"/>
    <n v="0"/>
    <m/>
    <n v="6.25E-2"/>
    <x v="0"/>
    <s v="Research to date has not yielded a potential funding source for advertising of 1-800-CUT-SMOG. "/>
    <s v="N/A"/>
    <s v="N/A"/>
    <s v="N/A"/>
    <n v="4"/>
    <n v="73"/>
  </r>
  <r>
    <x v="1"/>
    <s v="ELAB-5h-03"/>
    <s v="Non Permitted Facility Identification"/>
    <s v="Work with Land Use Agencies to Identify Facilities that Require a _x000a_South Coast AQMD Permit"/>
    <s v="Identify facilities that require a permit that do not have one by developing a list of relevant facility types for permit cross-checks, creating a list of common facility types to provide guidelines for, conducting annual permit cross-checks with land use agencies, and work with facilities to obtain South Coast AQMD permit, and update the CSC"/>
    <s v="South Coast AQMD"/>
    <n v="0"/>
    <n v="0"/>
    <n v="0.25"/>
    <n v="0"/>
    <n v="0"/>
    <n v="0.05"/>
    <x v="0"/>
    <s v="South Coast AQMD met with LA City Planning (April 12, 2023) and LA County Department of Regional Planning (November 12, 2020 and May 3, 2023) to understand their permitting processes."/>
    <s v="N/A"/>
    <s v="N/A"/>
    <s v="N/A"/>
    <n v="5"/>
    <n v="74"/>
  </r>
  <r>
    <x v="1"/>
    <s v="ELAB-5h-03"/>
    <s v="Building Standards"/>
    <s v="Work with Land Use Agencies to Identify Facilities that Require a _x000a_South Coast AQMD Permit"/>
    <s v="Develop guidelines for land use agencies on building and property features that could reduce air pollution impacts from common facility types and update the CSC "/>
    <s v="South Coast AQMD"/>
    <n v="1"/>
    <n v="1"/>
    <n v="1"/>
    <n v="1"/>
    <n v="1"/>
    <n v="1"/>
    <x v="1"/>
    <s v="Comments on design and land-use guidelines were submitted to LA County Department of Regional Planning and LA City Planning regarding the LA County Green Zones Ordinance and Boyle Heights Community Plan, respectively. Updates on submitted comment letters for both plans suggesting design and land-use guidelines were provided at the December 2020 Q4 and July 2023 Q3 CSC Meetings. _x000a_South Coast AQMD will continue to provide additional information, if available."/>
    <s v="N/A"/>
    <s v="N/A"/>
    <s v="N/A"/>
    <n v="5"/>
    <n v="75"/>
  </r>
  <r>
    <x v="1"/>
    <s v="ELAB-5h-03"/>
    <s v="Green Zones"/>
    <s v="Work with Land Use Agencies to Identify Facilities that Require a _x000a_South Coast AQMD Permit"/>
    <s v="If the Green Zones ordinance is adopted, develop a system to provide technical consultation pertaining to reducing facility air pollution emissions to LA County Planning on permit applications and renewals and update the CSC"/>
    <s v="LA County"/>
    <n v="1"/>
    <n v="0.25"/>
    <n v="0.25"/>
    <n v="0"/>
    <m/>
    <n v="0.375"/>
    <x v="0"/>
    <s v="South Coast AQMD met with LA County in November 2020 to understand the county permitting process. South Coast AQMD has communicated ideas on identifying facilities to provide the community with permit information. Action delayed due to complexity. South Coast AQMD has resumed emailing and meeting with land-use agencies during the summer of 2023 to understand facility permitting processes. A new deadline date of March 1, 2024 is achievable. "/>
    <s v="N/A"/>
    <s v="N/A"/>
    <s v="N/A"/>
    <n v="4"/>
    <n v="76"/>
  </r>
  <r>
    <x v="1"/>
    <s v="ELAB-5h-04"/>
    <s v="Transfer Station Training"/>
    <s v="Reduce Odors and Dust from Waste Transfer Stations"/>
    <s v="Host one training course in the community and invite operators of each of the transfer stations and update the CSC"/>
    <s v="South Coast AQMD"/>
    <n v="0"/>
    <n v="0"/>
    <n v="0"/>
    <n v="0"/>
    <m/>
    <n v="0"/>
    <x v="2"/>
    <s v="Due to COVID-19 pandemic this action item is delayed - could not conduct in-person training in the community. South Coast AQMD will be requesting a training event for this community. _x000a_"/>
    <s v="N/A"/>
    <s v="N/A"/>
    <s v="N/A"/>
    <n v="4"/>
    <n v="77"/>
  </r>
  <r>
    <x v="1"/>
    <s v="ELAB-5h-04"/>
    <s v="Air Quality Complaint Training"/>
    <s v="Reduce Odors and Dust from Waste Transfer Stations"/>
    <s v="Engage in at least 2 outreach events in this community to provide information and training on how to file air quality complaints by phone, web, or mobile app and is to include information about rules that apply to waste transfer stations"/>
    <s v="South Coast AQMD"/>
    <n v="0"/>
    <n v="0"/>
    <n v="0"/>
    <n v="0"/>
    <m/>
    <n v="0"/>
    <x v="2"/>
    <s v="South Coast AQMD has not yet conducted this training; however, training materials can be developed and coordination between ELABHWC waste transfer facilities can be done by Q2 2024."/>
    <s v="N/A"/>
    <s v="N/A"/>
    <s v="N/A"/>
    <n v="4"/>
    <n v="78"/>
  </r>
  <r>
    <x v="1"/>
    <s v="ELAB-5h-04"/>
    <s v="Waste Transfer Monitoring"/>
    <s v="Reduce Odors and Dust from Waste Transfer Stations"/>
    <s v="Conduct initial screening using air measurement equipment to identify potential facilities that may be responsible for fugitive dust emissions and odor emissions, conduct follow-up air measurements near facilities that are determined to be the source of emissions, conduct unannounced inspections, and update the CSC "/>
    <s v="South Coast AQMD"/>
    <n v="1"/>
    <n v="1"/>
    <n v="0.75"/>
    <n v="0.75"/>
    <n v="0.5"/>
    <n v="0.8"/>
    <x v="0"/>
    <s v="Mobile measurements have been conducted near and around all identified waste transfer stations to measure gaseous and odorous compounds (e.g., VOCs) and identify areas with persistent elevated levels of VOCs, using South Coast AQMD's vocus mobile laboratory (VML). _x000a_Updates have been provided at July 2019, August 2020 Q3, and August 2021 Q3 CSC Meetings. "/>
    <s v="N/A"/>
    <s v="N/A"/>
    <s v="N/A"/>
    <n v="5"/>
    <n v="79"/>
  </r>
  <r>
    <x v="2"/>
    <s v="WCWLB-5b-01"/>
    <s v="Flare Notification Improvements"/>
    <s v="Improve Refinery Flaring Notifications"/>
    <s v="Implement flare notification improvements, hold community workshops to provide training on notification system, and update the CSC"/>
    <s v="South Coast AQMD"/>
    <n v="1"/>
    <n v="1"/>
    <n v="1"/>
    <n v="1"/>
    <n v="1"/>
    <n v="1"/>
    <x v="1"/>
    <s v="South Coast AQMD conducted the following: _x000a__x000a_September/October 2020 – Tutorial sessions held for flare notification system users_x000a__x000a_October 2020 – Launched Flare Event Notification System (FENS) Phase II for refinery operators_x000a__x000a_Additional CSC updates on Rule 1118 - Control of Emissions from Refinery Flares occurred at the following meetings:_x000a_1._x0009_May 2022 Q2_x000a_2._x0009_August 2022 Q3_x000a_3._x0009_November 2022 Q4"/>
    <s v="N/A"/>
    <s v="N/A"/>
    <s v="N/A"/>
    <n v="5"/>
    <n v="80"/>
  </r>
  <r>
    <x v="2"/>
    <s v="WCWLB-5b-01"/>
    <s v="Flaring Outreach"/>
    <s v="Improve Refinery Flaring Notifications"/>
    <s v="Develop informational public health outreach materials with local public health departments that provide guidance on reducing exposure to refinery flaring emissions, conduct outreach, and update the CSC"/>
    <s v="South Coast AQMD"/>
    <n v="0.5"/>
    <n v="0"/>
    <n v="0"/>
    <m/>
    <m/>
    <n v="0.16666666666666666"/>
    <x v="0"/>
    <s v="Refinery flare notifications are available with basic instructions related to air pollutants. _x000a_Contacts at Los Angeles County Department of Public Health (LA County DPH) have changed. Discussions will be initiated with LA County DPH for outreach materials and updates will be provided for future annual progress reports."/>
    <s v="N/A"/>
    <s v="N/A"/>
    <s v="N/A"/>
    <n v="3"/>
    <n v="81"/>
  </r>
  <r>
    <x v="2"/>
    <s v="WCWLB-5b-01"/>
    <s v="Flare Emissions Data"/>
    <s v="Improve Refinery Flaring Notifications"/>
    <s v="Provide a summary of flare emissions data from the Rule 1118 quarterly reports to the CSC and provide them in a user-friendly format on the South Coast AQMD website and/or mobile application "/>
    <s v="South Coast AQMD"/>
    <n v="1"/>
    <n v="0.25"/>
    <n v="0"/>
    <m/>
    <m/>
    <n v="0.41666666666666669"/>
    <x v="0"/>
    <s v="South Coast AQMD is working on an upgrade to the Flare Event Notification System (FENS) to make flare data publicly accessible. South Coast AQMD is conducting rulemaking for this objective. "/>
    <s v="N/A"/>
    <s v="N/A"/>
    <s v="N/A"/>
    <n v="3"/>
    <n v="82"/>
  </r>
  <r>
    <x v="2"/>
    <s v="WCWLB-5b-02"/>
    <s v="Refinery Air Monitoring"/>
    <s v="Conduct Refinery Air Measurements to Identify and Address VOC _x000a_Leaks"/>
    <s v="Conduct mobile air measurements at refineries to identify potential leaks and if persistent elevated VOC levels are identified then follow up with on-site refinery air monitoring, inspect equipment for compliance with South Coast AQMD rules, and update the CSC quarterly or semiannually"/>
    <s v="South Coast AQMD"/>
    <n v="1"/>
    <n v="1"/>
    <n v="1"/>
    <n v="0.5"/>
    <n v="0.5"/>
    <n v="0.8"/>
    <x v="0"/>
    <s v="South Coast AQMD and/or contractors have been conducting mobile monitoring around all five major refineries in WCWLB community, with updates. VOC leaks were not detected during mobile monitoring of refineries in 2019-2020. Since 2021, mobile monitoring of refineries were conducted by contractors and South Coast AQMD will analyze the data to link any elevated VOC measurements with compliance records. Updates were provided at August 2019, January 2020 Q1, August 2020 Q3, February 2021 Q1, May 2021 Q2, August 2021 Q3, November 2021 Q4, February 2022 Q1, and February 2023 Q1 CSC Meetings._x000a__x000a__x000a_"/>
    <s v="N/A"/>
    <s v="N/A"/>
    <s v="N/A"/>
    <n v="5"/>
    <n v="83"/>
  </r>
  <r>
    <x v="2"/>
    <s v="WCWLB-5b-02"/>
    <s v="Enhanced Refinery Leak Detection"/>
    <s v="Conduct Refinery Air Measurements to Identify and Address VOC _x000a_Leaks"/>
    <s v="Establish Smart Leak Detection and Repair (LDAR) techniques, such as Fourier transform infrared spectroscopy (FTIR), Ultraviolet Differential Optical Absorption Spectroscopy (UVDOAS), Solar Occultation Flux (SOF) and infrared cameras, to identify, quantify, and locate leaks in real-time allow for faster repair of equipment"/>
    <s v="South Coast AQMD"/>
    <n v="1"/>
    <n v="1"/>
    <n v="1"/>
    <n v="1"/>
    <m/>
    <n v="1"/>
    <x v="1"/>
    <s v="As part of South Coast AQMD Rule 1180 - Refinery Fenceline and Community Air Monitoring implementation, South Coast AQMD worked with all refineries in this community to develop and implement fenceline air monitoring systems based on Fourier-transform infrared spectroscopy (FTIR) and differential optical absorption spectroscopy (DOAS) technologies. Further, solar occultation flux technology (SOF) was utilized in 2021-2022 to a establish VOC emission baseline and will be utilized in future years to track emission reduction goals._x000a__x000a_Fenceline systems were designed in a way to detect, characterize and measure fenceline concentrations of fugitive emission plumes crossing refinery fencelines, with data provided to the public in near real-time. These systems became operational in January 2020, with no planned sunset of operations. Updates have been provided at January 2020 Q1, August 2020 Q3, August 2021 Q3, February 2022 Q1 CSC Meetings."/>
    <s v="N/A"/>
    <s v="N/A"/>
    <s v="N/A"/>
    <n v="4"/>
    <n v="84"/>
  </r>
  <r>
    <x v="2"/>
    <s v="WCWLB-5b-02"/>
    <s v="Refinery VOC Baseline Establishment"/>
    <s v="Conduct Refinery Air Measurements to Identify and Address VOC _x000a_Leaks"/>
    <s v="Establish a 2020 emissions baseline for fugitive VOCs from all refineries in WCWLB using various approaches including: optical remote sensing, Rule 1180 fenceline data, LDAR data, other South Coast AQMD emissions studies/collection, and Forward-Looking Infrared (FLIR) gas imaging, and update the CSC quarterly or semiannually"/>
    <s v="South Coast AQMD"/>
    <n v="0.8"/>
    <n v="0.5"/>
    <m/>
    <m/>
    <m/>
    <n v="0.65"/>
    <x v="0"/>
    <s v="The monitoring measurements campaign to establish baseline year of VOC refinery emissions begun in June 2021 and ended in June 2022. Contractor finalized data processing and quality assurance and delivered the final dataset to South Coast AQMD. South Coast AQMD is reviewing the data. Updates have been provided during February 2021 Q1, August 2021 Q3, and February 2022 Q1 CSC Meetings. Implementation of this refinery baseline VOC emissions project was delayed from January 2020 to June 2021 due to COVID-19 restrictions."/>
    <s v="N/A"/>
    <s v="N/A"/>
    <s v="N/A"/>
    <n v="2"/>
    <n v="85"/>
  </r>
  <r>
    <x v="2"/>
    <s v="WCWLB-5b-02"/>
    <s v="Refinery Rule Development"/>
    <s v="Conduct Refinery Air Measurements to Identify and Address VOC _x000a_Leaks"/>
    <s v="Initiate rule development of Rules 1178 and 1173, as appropriate, to reduce fugitive VOC emissions from storage tanks including with a goal to reduce emissions below the 2020 baseline emission levels by: 25% by 2024 and 50% by 2030, and update the CSC quarterly or semiannually"/>
    <s v="South Coast AQMD"/>
    <n v="1"/>
    <n v="1"/>
    <n v="0"/>
    <n v="0.5"/>
    <m/>
    <n v="0.625"/>
    <x v="0"/>
    <s v="South Coast AQMD conducted the following: _x000a_•April 2020 – Initiated research for Smart Leak Detection and Repair (LDAR) •Proposed Amended Rule 1178 - Further Reductions of VOC Emissions from Storage Tanks at Petroleum Facilities (PAR 1178) was amended May 5, 2023 to address U.S. EPA limited disapproval. PAR 1178 is continuing the rule amendment process to address the CERP and Public Hearing is scheduled for September 2023_x000a_•Rule development for Proposed Amended Rule 1173 - Control of Volatile Organic Compound Leaks and Releases from Components at Petroleum Facilities and Chemical Plants (PAR 1173) initiated in May 2023_x000a__x000a_Update was provided to the CSC on PAR 1178 at the November 2022 Q4 CSC Meeting."/>
    <s v="N/A"/>
    <s v="N/A"/>
    <s v="SN: "/>
    <n v="4"/>
    <n v="86"/>
  </r>
  <r>
    <x v="2"/>
    <s v="WCWLB-5b-03"/>
    <s v="Refinery Flaring Rule Development"/>
    <s v="Initiate Rule Development to Amend Rule 1118 – Control of _x000a_Emissions from Refinery Flares"/>
    <s v="Initiate rule development to reduce flaring events (e.g., reduce power failures, lower performance targets, increase mitigation fees, increase capacity of vapor recovery, etc.) and/or emissions by 50%, if feasible and by 2030 reduce the overall refinery emissions of NOx, VOCs, and SOx by 50% (approximately 19 tons per year (tpy) NOx, 11 tpy SOx, and 1 tpy VOC) and develop an improved system for flare emission data submittal and display, and update the CSC"/>
    <s v="South Coast AQMD"/>
    <n v="1"/>
    <n v="1"/>
    <n v="1"/>
    <n v="0"/>
    <n v="0"/>
    <n v="0.6"/>
    <x v="0"/>
    <s v="South Coast AQMD conducted the following: _x000a__x000a_•July 2022 – Initiated rule amendment of Rule 1118 - Control of Emissions from Refinery Flares _x000a__x000a_•Conducted flare event data analysis and evaluated feasibility of flare events/emissions reduction_x000a__x000a_•November 2022 to January 2023 – Conducted site visits to the affected facilities_x000a__x000a_•Three Working Group meetings held in July 2022, October 2022, and April 2023_x000a__x000a_•Scheduled for Public Hearing 2nd Quarter 2024 (subject to change)"/>
    <s v="N/A"/>
    <s v="N/A"/>
    <s v="N/A"/>
    <n v="5"/>
    <n v="87"/>
  </r>
  <r>
    <x v="2"/>
    <s v="WCWLB-5b-03"/>
    <s v="Flare Event Compilation"/>
    <s v="Initiate Rule Development to Amend Rule 1118 – Control of _x000a_Emissions from Refinery Flares"/>
    <s v="Compile the number of Rule 1118 flare events at each refinery from 2008 to 2018 and share with CSC"/>
    <s v="South Coast AQMD"/>
    <n v="1"/>
    <n v="1"/>
    <m/>
    <m/>
    <m/>
    <n v="1"/>
    <x v="1"/>
    <s v="Completed June 2019 by providing 2008-2018 quarterly emissions report data to Community Steering Committee.  The information is available at:  https://www.aqmd.gov/docs/default-source/ab-617-ab-134/steering-committees/wilmington/flare-emissions-report-2008-18.pdf?sfvrsn=8."/>
    <s v="N/A"/>
    <s v="N/A"/>
    <s v="N/A"/>
    <n v="2"/>
    <n v="88"/>
  </r>
  <r>
    <x v="2"/>
    <s v="WCWLB-5b-04"/>
    <s v="Refinery Fenceline Air Monitoring"/>
    <s v="Initiate Rule Development to Amend Rule 1178 – Further Reductions _x000a_of VOC Emissions from Storage Tanks at Petroleum Facilities"/>
    <s v="Complete one year (2020) of refinery fenceline air quality monitoring (pursuant to Rule 1180) as well as advanced air monitoring pursuant to Action #2: assess sources and identify additional tools and measures for early detection, and update CSC"/>
    <s v="South Coast AQMD"/>
    <n v="1"/>
    <n v="1"/>
    <n v="0.5"/>
    <m/>
    <m/>
    <n v="0.83333333333333337"/>
    <x v="0"/>
    <s v="Updates on Rule 1180 - Refinery Fenceline and Community Air Monitoring implementation and other advanced air monitoring for refineries have been provided at January 2020 Q1, August 2020 Q3, February 2021 Q1, August 2021 Q3, and February 2022 Q1 CSC Meetings. Analysis of fenceline air monitoring data is ongoing and additional updates will be provided during future CSC Meetings. Proposed Amended Rule 1180 - Petroleum Refinery and Related Operations Fenceline and Community Air Monitoring (PAR 1180) and Proposed Amended 1180.1 - Other Refinery Fenceline and Community Monitoring (PAR 1180.1) Public Hearings are expected November 2023. "/>
    <s v="N/A"/>
    <s v="N/A"/>
    <s v="N/A"/>
    <n v="3"/>
    <n v="89"/>
  </r>
  <r>
    <x v="2"/>
    <s v="WCWLB-5b-04"/>
    <s v="Refinery Storage Tank Rule Development"/>
    <s v="Initiate Rule Development to Amend Rule 1178 – Further Reductions _x000a_of VOC Emissions from Storage Tanks at Petroleum Facilities"/>
    <s v="Compile storage tank information and develop proposed amendments to Rule 1178 and establish baseline emissions that consider further VOC emission reductions from refinery storage tanks by: increasing frequency of visual inspections of seals and gaskets; requiring use of enhanced leak detection tools; third party audits (selected by the South Coast AQMD); and other leak prevention and emission reduction technologies including domed roofs; and update and share with CSC"/>
    <s v="South Coast AQMD"/>
    <n v="1"/>
    <n v="1"/>
    <n v="1"/>
    <n v="0"/>
    <n v="0.5"/>
    <n v="0.7"/>
    <x v="0"/>
    <s v="South Coast AQMD has held eight Working Group Meetings and one Public Workshop. An update was also presented during the February 2023 Q1 CSC Meeting. Proposed Amended Rule 1178 - Further Reductions of VOC Emissions from Storage Tanks at Petroleum Facilities (PAR 1178) was amended May 5, 2023 to address U.S. EPA limited disapproval. South Coast AQMD is continuing with PAR 1178 and the rule amendent will include enhanced Leak Detection and Repair (LDAR), crude tank doming, and other Best Available Retrofit Control Technology (BARCT) amendments.Public Hearing is set for September 2023. _x000a__x000a_Proposed Amended Rule 1173 (PAR 1173) development commenced May 2023. "/>
    <s v="N/A"/>
    <s v="N/A"/>
    <s v="0.82 tons per day (tpd) of VOC reduced"/>
    <n v="5"/>
    <n v="90"/>
  </r>
  <r>
    <x v="2"/>
    <s v="WCWLB-5b-05"/>
    <s v="Rule 1109.1 Development"/>
    <s v="Achieve Further NOx Emission Reductions from Refinery Equipment _x000a_Through Adoption of Rule 1109.1 – Refinery Equipment"/>
    <s v="Develop Proposed Rule 1109.1 with an overall goal of 50% NOx reduction and include site visits, stakeholder meetings, BARCT requirements, and hold one working group meeting in the WCWLB community, and update the CSC"/>
    <s v="South Coast AQMD"/>
    <n v="1"/>
    <n v="1"/>
    <n v="1"/>
    <n v="1"/>
    <n v="1"/>
    <n v="1"/>
    <x v="1"/>
    <s v="Rule 1109.1 - Emissions of Oxides of Nitrogen from Petroleum Refineries and Related Operations was adopted in November 2021. _x000a__x000a_South Coast AQMD held a rigorous public process that included a community-focused study session held in September 2021 and a working Group Meetings in October 2021 specifically for the WCWLB community. Site visits were conducted as part of the rule development process. _x000a__x000a_Updates were provided during the following CSC Meetings: August 2020 Q3, November 2021 Q4, and August 2022 Q3._x000a__x000a_Community focused study session held on September 10, 2021 and Community meeting held on October 26, 2021_x000a__x000a_Best Available Retrofit Control Technology (BARCT) implementation timeline was part of the rule development process."/>
    <s v="N/A"/>
    <s v="N/A"/>
    <s v="3.7 to 3.8 tons per day (tpd) of NOx in WCWLB_x000a__x000a_Overall: 7.7 - 7.9 tons per day (tpd) of NOx_x000a_(2810 - 2884 tons of NOx per year)"/>
    <n v="5"/>
    <n v="91"/>
  </r>
  <r>
    <x v="2"/>
    <s v="WCWLB-5b-05"/>
    <s v="Refinery Boilers and Heaters"/>
    <s v="Achieve Further NOx Emission Reductions from Refinery Equipment _x000a_Through Adoption of Rule 1109.1 – Refinery Equipment"/>
    <s v="Provide to the CSC an inventory of refinery boilers and heaters identifying if the unit is being considered for BARCT"/>
    <s v="South Coast AQMD"/>
    <n v="1"/>
    <n v="1"/>
    <m/>
    <m/>
    <m/>
    <n v="1"/>
    <x v="1"/>
    <s v="September 2019 – Completed by including inventory in CERP Appendix 5B."/>
    <s v="N/A"/>
    <s v="N/A"/>
    <s v="N/A"/>
    <n v="2"/>
    <n v="92"/>
  </r>
  <r>
    <x v="2"/>
    <s v="WCWLB-5c-01"/>
    <s v="Oil Tanker Surveillance"/>
    <s v="Reduce Leaks from Oil Tankers"/>
    <s v="Conduct surveillance (focused enforcement), air measurements, and evaluation of data of coastal sources to identify potential leaking vessels; provide enforcement updates on fugitive leaks from oil tankers; and update the CSC"/>
    <s v="South Coast AQMD"/>
    <n v="0.75"/>
    <n v="0.75"/>
    <n v="0.75"/>
    <n v="0.75"/>
    <m/>
    <n v="0.75"/>
    <x v="0"/>
    <s v="Enforcement update provided at December 2020 CSC Q4 meeting._x000a__x000a_Mobile measurements have been conducted in the port area (including Ports of Los Angeles and Long Beach) to measure air pollutants such as particulate matter (PM), black carbon (BC), ultrafine particles (UFP), and nitrogen dioxide (NO2) in this community. Results from these mobile monitoring efforts can be accessed through the Mobile Monitoring Dashboard and Story Map published on the WCWLB monitoring webpage: http://xappprod.aqmd.gov/AB617CommunityAirMonitoring/Home/Index/WCWLB. As part of the Enhanced PM2.5 Monitoring U.S. EPA grant, a new site will be established in Wilmington, CA, for a full characterization of PM2.5 chemical components and physical properties. This project will help identify contributions from sources in the area (including Ports) to ambient PM2.5 concentrations. "/>
    <s v="N/A"/>
    <s v="N/A"/>
    <s v="N/A"/>
    <n v="4"/>
    <n v="93"/>
  </r>
  <r>
    <x v="2"/>
    <s v="WCWLB-5c-01"/>
    <s v="Oil Tanker Relief Valve Methods"/>
    <s v="Reduce Leaks from Oil Tankers"/>
    <s v="Collaborate with CARB and the US Coast Guard to evaluate pressure relief valve calibration and maintenance methods and their effectiveness in preventing fugitive emission leaks, and identify possible rule amendments, including Rule 1142, and update the CSC"/>
    <s v="South Coast AQMD"/>
    <n v="1"/>
    <n v="0"/>
    <n v="0"/>
    <n v="0.25"/>
    <m/>
    <n v="0.3125"/>
    <x v="0"/>
    <s v="South Coast AQMD met with US Coast Guard in July 2020.  South Coast AQMD will pursue this action in future reporting periods. "/>
    <s v="N/A"/>
    <s v="N/A"/>
    <s v="N/A"/>
    <n v="4"/>
    <n v="94"/>
  </r>
  <r>
    <x v="2"/>
    <s v="WCWLB-5c-02"/>
    <s v="Port Incentives Outreach"/>
    <s v="Reduce Emissions from Ships and Harbor Craft"/>
    <s v="Engage in one outreach event per year in the Port area to provide information about incentives and update the CSC"/>
    <s v="South Coast AQMD"/>
    <n v="1"/>
    <n v="1"/>
    <n v="0.8"/>
    <n v="1"/>
    <m/>
    <n v="0.95"/>
    <x v="0"/>
    <s v="• May 2020, initiated outreach for Carl Moyer via webcast_x000a_• February 2021, South Coast AQMD sent flyer to WCWLB for Prop 1B - Goods Movement Incentive Opportunities_x000a_• SCAQMD South Coast AQMD opened Carl Moyer solicitation only for On-Road projects in 2022_x000a_• March 2023, South Coast AQMD held outreach event at Wilmington Senior Center"/>
    <s v="N/A"/>
    <s v="N/A"/>
    <s v="N/A"/>
    <n v="4"/>
    <n v="95"/>
  </r>
  <r>
    <x v="2"/>
    <s v="WCWLB-5c-02"/>
    <s v="Port Incentive Opportunities"/>
    <s v="Reduce Emissions from Ships and Harbor Craft"/>
    <s v="Identify additional incentive funding opportunities for cleaner port equipment and drayage trucks and complete technology demonstration for retrofitting ocean-going vessels, and provide updates to the CSC"/>
    <s v="South Coast AQMD"/>
    <n v="1"/>
    <n v="1"/>
    <n v="0.8"/>
    <n v="0.5"/>
    <m/>
    <n v="0.82499999999999996"/>
    <x v="0"/>
    <s v="Water in fuel (WiF) Ocean Going Vessels (OGV) retrofit:_x000a_•_x0009_ Project funded by South Coast AQMD and Ports, project period: 2020-2022_x000a_•_x0009_ Retrofit installation and emission verification were completed in Q3 2022_x000a__x000a_Emissions from Harbor Craft:_x000a_•_x0009_ In January 2022, South Coast AQMD approved $2.785M in marine repower projects using CAPP Year 3 funds for seven engine repowers on three vessels and to date, over $29 million in incentive funds have been used to fund 118 marine engine repower projects.  _x000a_•_x0009_ Additional marine projects anticipated for WCWLB in Q4 2023"/>
    <s v="118 marine harbor craft repower projects) = $29.1M"/>
    <s v="N/A"/>
    <s v="NOX = 114.7 (TPY)_x000a_PM = 5.0 (TPY)"/>
    <n v="4"/>
    <n v="96"/>
  </r>
  <r>
    <x v="2"/>
    <s v="WCWLB-5c-02"/>
    <s v="Pacific Rim Clean Vessel Incentive Program"/>
    <s v="Reduce Emissions from Ships and Harbor Craft"/>
    <s v="Work with authorities in Asia to collaborate on Pacific Rim clean vessel incentive program (PRIMER initiative), engage in outreach for PRIMER initiative, and sign agreement, and participate in CARB's rule development for At-Berth Regulation and Commercial Harbor Craft Regulation, and update the CSC"/>
    <s v="South Coast AQMD"/>
    <n v="1"/>
    <n v="0.5"/>
    <n v="0.25"/>
    <n v="1"/>
    <n v="1"/>
    <n v="0.75"/>
    <x v="0"/>
    <s v="South Coast AQMD communicated with Shenzhen Bureau of Commerce and Port of Long Beach (POLB) to discuss a potential collaboration for joint actions to reduce emissions from shipping routes and port operations. South Coast AQMD is evaluating next steps for PRIMER in light of recent development of multiple green shipping corridor initiatives led by the State and port authorities._x000a__x000a_South Coast AQMD will provide an update at the August Q3 2023 CSC Meeting."/>
    <s v="N/A"/>
    <s v="N/A"/>
    <s v="N/A"/>
    <n v="5"/>
    <n v="97"/>
  </r>
  <r>
    <x v="2"/>
    <s v="WCWLB-5c-03"/>
    <s v="Port Rule Development"/>
    <s v="Reduce Emissions from Port Equipment (Cargo Handling Equipment) _x000a_and Drayage Trucks"/>
    <s v="Participate in CARB rule development for commercial harbor craft, at-berth vessels, drayage trucks and cargo handling equipment and monitor progress in the Ports' CAAP measures, seek community input on these programs, and enforcement of drayage truck regulation, and update the CSC"/>
    <s v="South Coast AQMD"/>
    <n v="1"/>
    <n v="1"/>
    <n v="0.5"/>
    <m/>
    <m/>
    <n v="0.83333333333333337"/>
    <x v="0"/>
    <s v="CARB provided a Commercial Harbor craft (CHC) update during the February 2021 Q1 CSC Meeting. South Coast AQMD is evaluating Ports' Clean Air Action Plan (CAAP) progress and presenting findings as part of Proposed Rule 2304 - Ports Indirect Source Rule (ISR) development. Ports adopted a $10-per-twenty-foot equivalent unit (TEU) Clean Trucks fee rate and began fee collection in April 2022. Through June 2023, the Ports have collected $96.8 million in revenue from the Clean Trucks Program fee, and are disbursing these funds mainly as plus-ups to increase the level of incentive per truck provided through CARB’s Hybrid and Zero Emission Truck and Bus Voucher Incentive Project (HVIP) for zero emission drayage truck purchases. However, the expected emission reductions are much lower than projected for the 2017 Clean Air Action Plan (CAAP) action. There is no known implementation of the clean cargo handling equipment (CHE) purchasing program by the Ports."/>
    <s v="N/A"/>
    <s v="N/A"/>
    <s v="N/A"/>
    <n v="3"/>
    <n v="98"/>
  </r>
  <r>
    <x v="2"/>
    <s v="WCWLB-5c-03"/>
    <s v="Port MOU"/>
    <s v="Reduce Emissions from Port Equipment (Cargo Handling Equipment) _x000a_and Drayage Trucks"/>
    <s v="Continue development of MOU with the ports; if MOU not feasible, then initiate Indirect Source Rule for ports, and update the CSC"/>
    <s v="South Coast AQMD"/>
    <n v="1"/>
    <n v="1"/>
    <n v="1"/>
    <n v="0"/>
    <n v="0.5"/>
    <n v="0.7"/>
    <x v="0"/>
    <s v="May 2018 – South Coast AQMD Governing Board directed South Coast AQMD to pursue a Port Memorandum of Understanding (MOU). Under South Coast AQMD Governing Board's subsequent direction, South Coast AQMD moved from the MOU approach and initiated Proposed Rule 2304 - Ports Indirect Source Rule (ISR) development in February 2022- currently scheduled for South Coast AQMD Governing Board consideration December 2023._x000a_Initial preliminary rule concept shared during the Working Group Meeting held in June 2023 and Mobile Source Committee in June 2023._x000a_Preliminary rule language to be released Q3 2023. Updates to the CSC provided during the following CSC Meetings: January 2020 Q1, August 2020 Q3,  February 2022 Q1, November 2022 Q4, and August 2023 Q3."/>
    <s v="N/A"/>
    <s v="N/A"/>
    <s v="N/A"/>
    <n v="5"/>
    <n v="99"/>
  </r>
  <r>
    <x v="2"/>
    <s v="WCWLB-5d-01"/>
    <s v="Truck Idling Sweeps"/>
    <s v="Reduce Truck Idling"/>
    <s v="Work with CARB’s enforcement team (and CHP) to coordinate, at a minimum, quarterly idling sweeps and focused inspections for a period of one year with updates to the CSC, based on findings from idling sweeps and CSC input, CARB will adjust enforcement in the community to address the identified concerns and update the CSC_x000a_"/>
    <s v="South Coast AQMD &amp; CARB"/>
    <n v="1"/>
    <n v="1"/>
    <n v="0.75"/>
    <n v="0.5"/>
    <n v="0.5"/>
    <n v="0.75"/>
    <x v="0"/>
    <s v="South Coast AQMD conducted the following Quarterly Sweeps:_x000a_14 Sweeps in WCWLB_x000a_- September26, 2019 – 75 trucks, 2 stickers, 0 NOVs_x000a_- January 28, 2020 – 59 trucks, 40 stickers, 0 NOVs_x000a_- February 4, 2020 – 0 trucks, 0 stickers, 0 NOVs_x000a_- April 29, 2020 – 85 trucks, 65 stickers, 4 NOVs_x000a_- July 16, 2020 - 43 trucks, 21 stickers, 0 NOVs_x000a_- September 2, 2020 - 0 trucks, 0 stickers, 0 NOVs_x000a_- October 20, 2020 - 65 trucks, 32 stickers, 0 NOVs_x000a_- February 3, 2021 - 104 trucks, 78 stickers, 0 NOVs_x000a_- April 30, 2021 - 74 trucks, 45 stickers, 3 NOVs_x000a_- July 28, 2021 - 62+ trucks, 62 stickers, 0 NOVs_x000a_- December 28, 2021 - 40 trucks, 18 stickers, 0 NOVs_x000a_- January 26, 2022 - 42 trucks, 37 stickers, 0 NOVs_x000a_- April 20, 2022 - 37 trucks, 29 stickers, 0 NOVs_x000a_- May 18 2022 - 62 trucks, 45 stickers, 0 NOVs_x000a_- August 17, 2022- &gt;150 trucks, &gt;90 stickers, 1 NOV_x000a_- December 1, 2022- 85 trucks, 60 stickers, 0 NOVs_x000a_- January 19, 2023- 50 trucks, 35 stickers, 1 NOV_x000a_- April 19, 2023- 75 trucks, 62 stickers, 0 NOVs _x000a__x000a_CARB and South Coast AQMD provided an update on December Q4 2020 and May 2022 CSC Meeting. South Coast AQMD will continue to pursue this action in future reporting periods. "/>
    <s v="N/A"/>
    <s v="N/A"/>
    <s v="N/A"/>
    <n v="5"/>
    <n v="100"/>
  </r>
  <r>
    <x v="2"/>
    <s v="WCWLB-5d-01"/>
    <s v="Truck Idling Reporting"/>
    <s v="Reduce Truck Idling"/>
    <s v="Engage in two outreach events within the span of implementation of this CERP to inform community members how to report idling trucks, and update the CSC"/>
    <s v="South Coast AQMD"/>
    <n v="0.5"/>
    <n v="0"/>
    <n v="1"/>
    <n v="0"/>
    <n v="0"/>
    <n v="0.3"/>
    <x v="0"/>
    <s v="• October 2019 – Initiated outreach efforts_x000a_• January 2020 – Outreach conducted at Wilmington Neighborhood Council meeting_x000a_"/>
    <s v="N/A"/>
    <s v="N/A"/>
    <s v="N/A"/>
    <n v="5"/>
    <n v="101"/>
  </r>
  <r>
    <x v="2"/>
    <s v="WCWLB-5d-01"/>
    <s v="Truck Idling Signs"/>
    <s v="Reduce Truck Idling"/>
    <s v="Collaborate with CSC to identify and prioritize locations for “No Idling” signs, install no idling signs, and update the CSC"/>
    <s v="South Coast AQMD &amp; CARB"/>
    <n v="1"/>
    <n v="1"/>
    <n v="1"/>
    <n v="1"/>
    <m/>
    <n v="1"/>
    <x v="1"/>
    <s v="&quot;No Idling&quot; signs were posted at 20 locations. CARB provided an update to the CSC on the installation of &quot;No Idling&quot; signs during the October 2021 Q4 and May 2022 Q2 CSC Meetings._x000a_South Coast AQMD will continue to provide additional information, if available."/>
    <s v="N/A"/>
    <s v="N/A"/>
    <s v="N/A"/>
    <n v="4"/>
    <n v="102"/>
  </r>
  <r>
    <x v="2"/>
    <s v="WCWLB-5d-02"/>
    <s v="Truck Operator Outreach"/>
    <s v="Reduce Emissions from Heavy-Duty Trucks"/>
    <s v="Begin collaborating with local businesses, agencies, and organizations to conduct outreach to truck operators in community to provide information about community ordinances, restricted truck routes, and trucking regulations, and update the CSC"/>
    <s v="South Coast AQMD"/>
    <n v="0"/>
    <n v="0"/>
    <n v="0.5"/>
    <n v="0.5"/>
    <n v="0"/>
    <n v="0.2"/>
    <x v="0"/>
    <s v="May 2020 – Initiated outreach for Carl Moyer by webcast. Outreach materials to truck operators are currently being developed by South Coast AQMD. "/>
    <s v="N/A"/>
    <s v="N/A"/>
    <s v="N/A"/>
    <n v="5"/>
    <n v="103"/>
  </r>
  <r>
    <x v="2"/>
    <s v="WCWLB-5d-02"/>
    <s v="Truck Incentive Outreach"/>
    <s v="Reduce Emissions from Heavy-Duty Trucks"/>
    <s v="Engage in two incentive outreach events per year, target funds for small businesses and independent owners and operators and identify additional and new incentive opportunities to replace or accelerate cleaner heavy-duty trucks (prioritizing zero emission), and provide updates to the CSC"/>
    <s v="South Coast AQMD"/>
    <n v="1"/>
    <n v="1"/>
    <n v="1"/>
    <n v="1"/>
    <n v="1"/>
    <n v="1"/>
    <x v="1"/>
    <s v="• February 2021, Prop 1B outreach to CSC sent by e-mail_x000a_• June 2021, Volkswagen Combustion, Freight, and Marine and Zero Emission (ZE) trucks outreach to operators statewide, including WCWLB_x000a_• December 2021, January 2022, and March 2022, held AB 617 Truck Incentives Project Plan Workshop, including participants from WCWLB _x000a_• April 2022, South Coast AQMD presented draft AB 617 Clean Technology Truck Loaner Program project plan to CARB for approval_x000a_• Q1 2023, South Coast AQMD developed brochures and presented at the February 2023 Q2 CSC Meeting on Carl Moyer Program and sent out e-blasts to truck operators located within the South Coast Air Basin and held a Carl Moyer Program outreach event_x000a_• South Coast AQMD will continue to provide incentive opportunities, if available. "/>
    <s v="N/A"/>
    <s v="N/A"/>
    <s v="N/A"/>
    <n v="5"/>
    <n v="104"/>
  </r>
  <r>
    <x v="2"/>
    <s v="WCWLB-5d-02"/>
    <s v="Truck Regulations"/>
    <s v="Reduce Emissions from Heavy-Duty Trucks"/>
    <s v="Participate in and provide biannual updates on CARB’s rule development for truck regulations, seek community input on progress, and coordinate with CARB on using community priorities to focus future enforcement efforts, including CARB's efforts enforcing truck regulations, and update the CSC"/>
    <s v="CARB"/>
    <n v="1"/>
    <n v="0.5"/>
    <n v="0.5"/>
    <n v="0.5"/>
    <m/>
    <n v="0.625"/>
    <x v="0"/>
    <s v="South Coast AQMD met multiple times with CARB during their development of truck regulations._x000a__x000a_CARB presented an update on truck regulations during the August 2021 Q3 CSC Meeting."/>
    <s v="N/A"/>
    <s v="N/A"/>
    <s v="N/A"/>
    <n v="4"/>
    <n v="105"/>
  </r>
  <r>
    <x v="2"/>
    <s v="WCWLB-5d-02"/>
    <s v="Truck Routes"/>
    <s v="Reduce Emissions from Heavy-Duty Trucks"/>
    <s v="Work with cities and the county to evaluate designated truck routes and resources to enforce these routes and identify agencies to collaborate with on physical barriers to mitigate neighborhood truck traffic, and work with local agencies to provide data on locations with high truck pollution impacts, and update the CSC"/>
    <s v="South Coast AQMD"/>
    <n v="0.5"/>
    <n v="0.5"/>
    <n v="0"/>
    <n v="0"/>
    <m/>
    <n v="0.25"/>
    <x v="0"/>
    <s v="South Coast AQMD has conducted the following:_x000a_• June 2019 – Initiated potential collaboration with City of Los Angeles _x000a_• May 2020 – Continued discussions with City of Los Angeles regarding community plan update "/>
    <s v="N/A"/>
    <s v="N/A"/>
    <s v="N/A"/>
    <n v="4"/>
    <n v="106"/>
  </r>
  <r>
    <x v="2"/>
    <s v="WCWLB-5d-02"/>
    <s v="Truck Incentives"/>
    <s v="Reduce Emissions from Heavy-Duty Trucks"/>
    <s v="Achieve emission reductions through mobile source incentives and amendments to statewide mobile source regulation measures and update the CSC"/>
    <s v="South Coast AQMD &amp; CARB"/>
    <n v="0.5"/>
    <n v="0.5"/>
    <n v="1"/>
    <n v="0.5"/>
    <m/>
    <n v="0.625"/>
    <x v="0"/>
    <s v="South Coast AQMD met with CARB during their development of truck regulations._x000a__x000a_CSC prioritized trucks through participatory budgeting for CAPP Incentive funds. Approximately $20M in incentive funds have been awarded to truck projects located in WCWLB since 2019._x000a__x000a_Updates on mobile source incentives and/or statewide mobile source regulation measures were provided during the following CSC Meetings:  October 2019 Q4, January 2020 Q1,August 2020 Q3, December 2020 Q4, February 2021 Q1, April 2021 Q2, May 2021 Q2, August 2021 Q3, February 2022 Q1, and February 2023 Q1."/>
    <s v="$20M"/>
    <s v="N/A"/>
    <s v="71.6 tpy (NOx)_x000a_2.4 tpy (ROG)_x000a_0.0 tpy (DPM)"/>
    <n v="4"/>
    <n v="107"/>
  </r>
  <r>
    <x v="2"/>
    <s v="WCWLB-5d-02"/>
    <s v="Facility Based Mobile Source Measures"/>
    <s v="Reduce Emissions from Heavy-Duty Trucks"/>
    <s v="Continue to develop Facility Based Mobile Source Measures, develop a warehouse ISR, and update the CSC "/>
    <s v="South Coast AQMD"/>
    <n v="1"/>
    <n v="1"/>
    <n v="1"/>
    <n v="1"/>
    <m/>
    <n v="1"/>
    <x v="1"/>
    <s v="Facility-based measures for ports (Proposed Rule 2304 - Ports Indirect Source Rule) and railyards (Proposed Rules 2306 - Indirect Source Rule for New Intermodal Facilities and 2306.1 - Existing Intermodal Railyard Indirect Source Rule) currently in development. Rule 2305 - Warehouse ISR adopted by Board May 2021. Updates on facility-based measures were provided to CSC in January 2020 Q1, August 2020 Q3, May 2021 Q2, February 2022 Q1, and November 2022 Q4 CSC Meetings."/>
    <s v="N/A"/>
    <s v="N/A"/>
    <s v="N/A"/>
    <n v="4"/>
    <n v="108"/>
  </r>
  <r>
    <x v="2"/>
    <s v="WCWLB-5e-01"/>
    <s v="Oil Well Monitoring"/>
    <s v="Reduce Air Pollution Leaks from Oil Wells and Associated Activity at_x000a_these Facilities"/>
    <s v="Conduct mobile air measurements around oil drilling and production wells, prioritizing the locations identified by the CSC, post data on a dedicated webpage on the South Coast AQMD website within 30 days, share data with partner agencies to help inform efforts, and update the CSC"/>
    <s v="South Coast AQMD"/>
    <n v="1"/>
    <n v="0.75"/>
    <n v="0.75"/>
    <n v="0.75"/>
    <m/>
    <n v="0.65"/>
    <x v="0"/>
    <s v="Based on CSC input, South Coast AQMD defined three main regions within the community for mobile monitoring. Mobile monitoring for VOCs and benzene, toluene, ethylbenzene, and xylenes (BTEX) near and around oil wells in these regions begun in September 2019 and is ongoing on a quarterly basis (mobile monitoring surveys were paused from approximately mid-March 2020 through early March 2021 due to restrictions due to COVID-19 pandemic). If a leak is detected, South Coast AQMD reports internally to mitigate leaks and confirm elevated levels are reduced. _x000a__x000a_Updates on mobile survey results and air monitoring data in a form of concentration maps have been provided at October 2019, May 2020 Q2, May 2021 Q2, August 2021 Q3, November 2021 Q4, February 2022 Q1, May 2022 Q2, August 2022 Q3, November 2022 Q3, February 2023 Q1, and May 2023 Q2 CSC Meetings."/>
    <s v="N/A"/>
    <s v="N/A"/>
    <s v="N/A"/>
    <n v="5"/>
    <n v="109"/>
  </r>
  <r>
    <x v="2"/>
    <s v="WCWLB-5e-01"/>
    <s v="Oil Well Inspections"/>
    <s v="Reduce Air Pollution Leaks from Oil Wells and Associated Activity at_x000a_these Facilities"/>
    <s v="Conduct follow-up inspections if air measurements indicate persistent elevated levels, and take enforcement action where appropriate and update the CSC"/>
    <s v="South Coast AQMD"/>
    <n v="0.75"/>
    <n v="0.75"/>
    <n v="0.75"/>
    <m/>
    <m/>
    <n v="0.75"/>
    <x v="0"/>
    <s v="Enforcement investigations and monitoring follow-up actions are ongoing_x000a__x000a_Updates on mobile survey results, including follow-up enforcement actions, have been provided at October 2019, May 2020 Q2, May 2021 Q2, August 2021 Q3, November 2021 Q4, February 2022 Q1, May 2022 Q2, August 2022 Q3, November 2022 Q3, February 2023 Q1, and May 2023 Q2 CSC Meetings._x000a_"/>
    <s v="N/A"/>
    <s v="N/A"/>
    <s v="N/A"/>
    <n v="3"/>
    <n v="110"/>
  </r>
  <r>
    <x v="2"/>
    <s v="WCWLB-5e-02"/>
    <s v="Oil Well Public Outreach"/>
    <s v="Improved Public Information and Notifications on Activities at Oil _x000a_Drilling and Production Sites"/>
    <s v="Work with local public health departments, including the LA County Department of Public Health, to develop and distribute outreach materials on reducing exposure and air quality related information to oil drilling and production site activities, provide summaries of air measurement and inspection activities, review the Los Angeles County Department of Public Health’s finalized Community Health Improvement Plan (CHIP), and update the CSC"/>
    <s v="South Coast AQMD"/>
    <n v="0.25"/>
    <n v="0"/>
    <n v="0"/>
    <n v="0"/>
    <n v="0"/>
    <n v="0.05"/>
    <x v="0"/>
    <s v="South Coast AQMD initiated discussions with the Los Angeles County Department of Public Health to determine roles for developing outreach materials. Fact sheets will incorporate information summarizing findings from air measurements and inspection activities. South Coast AQMD will continue to pursue this effort. The Los Angeles County Department of Public Health delayed finalizing Community Health Improvement Plan (CHIP) due to COVID-19 pandemic. As of June 2023, Los Angeles County Department of Public Health's website states: &quot;Public Health will embark on a new planning process to develop a new community health improvement plan that centers equity at its core starting in the Fall of 2023.&quot;"/>
    <s v="N/A"/>
    <s v="N/A"/>
    <s v="N/A"/>
    <n v="5"/>
    <n v="111"/>
  </r>
  <r>
    <x v="2"/>
    <s v="WCWLB-5e-02"/>
    <s v="Oil Well Public Notifications"/>
    <s v="Improved Public Information and Notifications on Activities at Oil _x000a_Drilling and Production Sites"/>
    <s v="Identify and implement improvements for Rule 1148.2 notifications based on stakeholder input, conduct two community workshops and training, and update the CSC"/>
    <s v="South Coast AQMD"/>
    <n v="1"/>
    <n v="1"/>
    <n v="1"/>
    <n v="1"/>
    <n v="1"/>
    <n v="1"/>
    <x v="1"/>
    <s v="Rule 1148.2 - Notification and Reporting Requirements for Oil and Gas Wells and Chemical Suppliers was adopted by South Coast AQMD Governing Board February 2023. CSC update was provided at May 2023 Q2 and November 2022 Q4 CSC Meetings."/>
    <s v="N/A"/>
    <s v="N/A"/>
    <s v="N/A"/>
    <n v="5"/>
    <n v="112"/>
  </r>
  <r>
    <x v="2"/>
    <s v="WCWLB-5e-03"/>
    <s v="Oil Well Rule Amendments"/>
    <s v="Evaluate Feasibility to Amend Rule 1148 Series and Rule 1173 to _x000a_Reduce Emissions and Require Additional Reporting"/>
    <s v="Determine if rule amendment is needed, using CAMP efforts and CARB's Study of Neighborhood Air near Petroleum Sources (SNAPs) program, and implement rule amendments if needed, including working with stakeholders to gather input on measures to reduce emissions from leaks and enhance reporting requirements, and update the CSC"/>
    <s v="South Coast AQMD"/>
    <n v="1"/>
    <n v="0.5"/>
    <n v="1"/>
    <n v="0"/>
    <n v="0"/>
    <n v="0.5"/>
    <x v="0"/>
    <s v="Proposed Amended Rule (PAR) 1173 - Control of Volatile Organic Compound Leaks and Releases from Components at Petroleum Facilities and Chemical Plants development commenced May 2023. PAR 1148.1 - Oil and Gas Production Wells development commenced April 2023. One Working Group Meeting held, second scheduled for September 2023. Updates to the CSC were provided during the following CSC Meetings:  May 2020 Q2, May 2022 Q2, August 2022 Q3, November 2022 Q4, and May 2023 Q2."/>
    <s v="N/A"/>
    <s v="N/A"/>
    <s v="N/A"/>
    <n v="5"/>
    <n v="113"/>
  </r>
  <r>
    <x v="2"/>
    <s v="WCWLB-5f-01"/>
    <s v="Railyard Incentives"/>
    <s v="Reduce Emissions from Railyards"/>
    <s v="Work with Railroads in WCWLB community to replace diesel-fueled equipment with cleaner technologies through mobile source incentives and statewide mobile source regulations"/>
    <s v="South Coast AQMD"/>
    <n v="0.5"/>
    <n v="0.5"/>
    <n v="0.5"/>
    <m/>
    <m/>
    <n v="0.5"/>
    <x v="0"/>
    <s v="Outreach for Carl Moyer funding opportunities provided via webcast (in lieu of public workshops in the community due to COVID-19 pandemic) and information is available at  www.aqmd.gov/moyer. A total of five locomotives have been replaced utilizing $4.6 million in incentives. Emissions reductions are the following: 5.4 tpy NOx and 0.2 tpy Diesel Particulate Matter (DPM)."/>
    <s v="$4.6M"/>
    <s v="N/A"/>
    <s v="5.4 tpy (NOx)_x000a_0.2 tpy (DPM)"/>
    <n v="3"/>
    <n v="114"/>
  </r>
  <r>
    <x v="2"/>
    <s v="WCWLB-5f-01"/>
    <s v="Railyard Emission Reduction"/>
    <s v="Reduce Emissions from Railyards"/>
    <s v="Use emissions inventory and air monitoring information to identify opportunities for emission reductions, when available and update the CSC "/>
    <s v="South Coast AQMD"/>
    <n v="0.9"/>
    <n v="0.5"/>
    <n v="0.5"/>
    <n v="1"/>
    <m/>
    <n v="0.72499999999999998"/>
    <x v="0"/>
    <s v="Emissions inventory for the Intermodal Container Transfer Facility (ICTF)/Dolores rail yards provided to South Coast AQMD and presented at the community workshop held in December 2019. Inventory work and evaluation of air monitoring were conducted as part of CAMP is continuing as Facility Based Mobile Source Measures (FBMSM) are developed. Updates were provided to the CSC during the February 2022 Q1 CSC Meeting. "/>
    <s v="N/A"/>
    <s v="N/A"/>
    <s v="N/A"/>
    <n v="4"/>
    <n v="115"/>
  </r>
  <r>
    <x v="2"/>
    <s v="WCWLB-5f-01"/>
    <s v="Railyard Rule Development"/>
    <s v="Reduce Emissions from Railyards"/>
    <s v="Consider development of new ISR and/or other measures on railyards, including CARB regulations for locomotives and railyards, zero emission TRUs, drayage trucks, and cargo handling equipment, and provide semiannual updates to CSC on new requirements developed by CARB and South Coast AQMD"/>
    <s v="South Coast AQMD &amp; CARB"/>
    <n v="1"/>
    <n v="1"/>
    <n v="0"/>
    <n v="0"/>
    <m/>
    <n v="0.5"/>
    <x v="0"/>
    <s v="Rule development of Proposed Rule 2306 - Indirect Source Rule for New Intermodal Facilities has been initiated. Additional rail yard measures, including a potential MOU, have also been initiated. South Coast AQMD held eight Working Group Meetings on Proposed Rule 2306 between July 2021 to July 2023 and a community meeting in Wilmington in April 2023. Update was also provided at January 2020 Q1 and November 2021 Q4 CSC Meetings. "/>
    <s v="N/A"/>
    <s v="N/A"/>
    <s v="N/A"/>
    <n v="4"/>
    <n v="116"/>
  </r>
  <r>
    <x v="2"/>
    <s v="WCWLB-5f-01"/>
    <s v="Railyard Zero Emission Infrastructure"/>
    <s v="Reduce Emissions from Railyards"/>
    <s v="Work with local utilities and state agencies such as CEC and PUC to encourage the installation of infrastructure for fuel/charge zero emission vehicles and on-site equipment at the BNSF Railyard"/>
    <s v="South Coast AQMD"/>
    <n v="0"/>
    <n v="0.5"/>
    <n v="0"/>
    <m/>
    <m/>
    <n v="0.16666666666666666"/>
    <x v="0"/>
    <s v="• Part of Indirect Source Rule (ISR) development_x000a_• Meetings with  railroads have started, with large focus on ZE infrastructure.  Waiting for railroads cooperation._x000a_• Rule development of Proposed Rule 2306 - Indirect Source Rule for New Intermodal Facilities has been initiated. Additional rail yard measures, including a potential MOU, have also been initiated. South Coast AQMD held eight Working Group Meetings on Proposed Rule 2306 between July 2021 to July 2023 and a community meeting in Wilmington in April 2023. Update was also provided at January 2020 Q1 CSC Meeting. _x000a__x000a_"/>
    <s v="N/A"/>
    <s v="N/A"/>
    <s v="N/A"/>
    <n v="3"/>
    <n v="117"/>
  </r>
  <r>
    <x v="2"/>
    <s v="WCWLB-5f-01"/>
    <s v="Railyard EPA Standards"/>
    <s v="Reduce Emissions from Railyards"/>
    <s v="Continue to support CARB’s petition to the U.S. EPA for new national locomotive standards and update CSC on new requirements being developed"/>
    <s v="South Coast AQMD &amp; CARB"/>
    <n v="1"/>
    <n v="0.5"/>
    <m/>
    <m/>
    <m/>
    <n v="0.75"/>
    <x v="0"/>
    <s v="South Coast AQMD met several times in 2022 and 2023 with U.S. EPA to discuss the need for federal action on rail emissions._x000a__x000a_Updates were provided to the CSC during the January 2020 CSC Meeting."/>
    <s v="N/A"/>
    <s v="N/A"/>
    <s v="N/A"/>
    <n v="2"/>
    <n v="118"/>
  </r>
  <r>
    <x v="2"/>
    <s v="WCWLB-5g-01"/>
    <s v="Public Outreach Events"/>
    <s v="Reduce Exposure to Harmful Air Pollutants through Public Outreach_x000a_to Schools and Childcare Centers"/>
    <s v="Engage in two public outreach events (e.g., health fairs, Earth week event) at schools or childcare centers on information relating to air quality and reducing exposure"/>
    <s v="South Coast AQMD"/>
    <n v="1"/>
    <n v="1"/>
    <n v="1"/>
    <n v="1"/>
    <m/>
    <n v="1"/>
    <x v="1"/>
    <s v="South Coast AQMD conducted the following:_x000a_• February 2021 - Long Beach Alliance for Children with Asthma (LBACA) asthma class collaboration for LBUSD Nurses_x000a_• June 2021 - LBACA asthma class collaboration for Young Horizons and LBUSD Head Start_x000a_"/>
    <s v="N/A"/>
    <s v="N/A"/>
    <s v="N/A"/>
    <n v="4"/>
    <n v="119"/>
  </r>
  <r>
    <x v="2"/>
    <s v="WCWLB-5g-01"/>
    <s v="Public Advisories"/>
    <s v="Reduce Exposure to Harmful Air Pollutants through Public Outreach_x000a_to Schools and Childcare Centers"/>
    <s v="Work with the Los Angeles County and City of Long Beach Departments of Public Health to provide information on how to receive air quality advisories, and information relating to air quality effects on young children and reducing exposure to facilities where children are located (e.g., schools, childcare centers, community centers, libraries, etc.), prioritizing based on CSC input and update the CSC. Provide this information to school districts.  "/>
    <s v="South Coast AQMD"/>
    <n v="0"/>
    <n v="0.25"/>
    <n v="0"/>
    <n v="0"/>
    <n v="0"/>
    <n v="0.05"/>
    <x v="0"/>
    <s v="April 2020 – Collaborative discussions in initial phases_x000a__x000a_"/>
    <s v="N/A"/>
    <s v="N/A"/>
    <s v="N/A"/>
    <n v="5"/>
    <n v="120"/>
  </r>
  <r>
    <x v="2"/>
    <s v="WCWLB-5g-01"/>
    <s v="Outreach to Students"/>
    <s v="Reduce Exposure to Harmful Air Pollutants through Public Outreach_x000a_to Schools and Childcare Centers"/>
    <s v="Implement EJCP CARE program and WHAM program in at least two schools, with the possibility of continuing for up to three years  "/>
    <s v="South Coast AQMD"/>
    <n v="0.5"/>
    <n v="0.5"/>
    <n v="0.5"/>
    <n v="0.5"/>
    <n v="0"/>
    <n v="0.4"/>
    <x v="0"/>
    <s v="Why Healthy Air Matters (WHAM) Program presentations were given to Carson High School students: (February 2020, May 2022 - twice, June 2022). "/>
    <s v="N/A"/>
    <s v="N/A"/>
    <s v="N/A"/>
    <n v="5"/>
    <n v="121"/>
  </r>
  <r>
    <x v="2"/>
    <s v="WCWLB-5g-01"/>
    <s v="Outreach to Community Organizations"/>
    <s v="Reduce Exposure to Harmful Air Pollutants through Public Outreach_x000a_to Schools and Childcare Centers"/>
    <s v="Collaborate with community-based organizations to engage in outreach meetings"/>
    <s v="South Coast AQMD"/>
    <n v="1"/>
    <n v="1"/>
    <n v="1"/>
    <n v="1"/>
    <m/>
    <n v="1"/>
    <x v="1"/>
    <s v="South Coast AQMD co-presented with LBACA in four events in February and June 2021. _x000a_"/>
    <s v="N/A"/>
    <s v="N/A"/>
    <s v="N/A"/>
    <n v="4"/>
    <n v="122"/>
  </r>
  <r>
    <x v="2"/>
    <s v="WCWLB-5g-01"/>
    <s v="School District Outreach"/>
    <s v="Reduce Exposure to Harmful Air Pollutants through Public Outreach_x000a_to Schools and Childcare Centers"/>
    <s v="Outreach to school districts to provide information on programs, such as, Safe Routes to School or ridesharing, and update the CSC"/>
    <s v="South Coast AQMD"/>
    <n v="0"/>
    <n v="0"/>
    <n v="0"/>
    <n v="0"/>
    <m/>
    <n v="0"/>
    <x v="2"/>
    <s v="Impacted by COVID-19. South Coast AQMD will pursue next steps in future reporting periods."/>
    <s v="N/A"/>
    <s v="N/A"/>
    <s v="N/A"/>
    <n v="4"/>
    <n v="123"/>
  </r>
  <r>
    <x v="2"/>
    <s v="WCWLB-5g-01"/>
    <s v="Public Health Interventions"/>
    <s v="Reduce Exposure to Harmful Air Pollutants through Public Outreach_x000a_to Schools and Childcare Centers"/>
    <s v="Continue to identify funding sources or partnering agencies to implement direct public health interventions (e.g. asthma intervention), and update CSC"/>
    <s v="South Coast AQMD"/>
    <n v="0.25"/>
    <n v="0.25"/>
    <n v="0"/>
    <n v="0"/>
    <n v="0"/>
    <n v="0.125"/>
    <x v="0"/>
    <s v="South Coast AQMD identified potential funding sources and collaborated with Long Beach Alliance for Children with Asthma. COVID-19 impacted efforts on public health interventions. South Coast AQMD and will identify additional funding sources or partners for public health interventions.  "/>
    <s v="N/A"/>
    <s v="N/A"/>
    <s v="N/A"/>
    <n v="4"/>
    <n v="124"/>
  </r>
  <r>
    <x v="2"/>
    <s v="WCWLB-5g-02"/>
    <s v="School Air Filtration"/>
    <s v="Reduce Exposure to Harmful Air Pollutants at Schools"/>
    <s v="Installation of air filtration systems and replacement filters for up to five years in schools with priority given to schools located near truck routes, railyards, and/or major freeways, with locations identified and prioritized by the CSC, and update the CSC"/>
    <s v="South Coast AQMD"/>
    <n v="1"/>
    <n v="1"/>
    <n v="1"/>
    <n v="0.2"/>
    <n v="0.5"/>
    <n v="0.74"/>
    <x v="0"/>
    <s v="• January 2020, South Coast AQMD facilitated input from the CSC on developing a list of prioritized schools for air filtration_x000a_• May 2020, South Coast AQMD published the school priority list developed with community input_x000a_• October 2021, South Coast AQMD submitted a Draft School Filtration Project Plan to CARB for review_x000a_• March 2022, School Filtration Project Plan approved by CARB (2022-14CIP-SC). CARB further clarified private school air filtration could not be funded with CAPP funds.                                                                                                                                                                                                                                                                                                                                                                                                                                                                                                                                 • April 2022, South Coast AQMD submitted a request to CARB to allow Supplemental Environmental (SEP) funds in lieu of CAPP funds to provide parochial and private schools air filtration  _x000a_• May 2022, South Coast AQMD Governing Board approved/released a Program Announcement (PA) for private schools and daycares to apply for air filtration funded by SEP funds _x000a_• September 2022, South Coast AQMD received and began evaluation of the 205 school applications_x000a_• July 2023, South Coast AQMD executed two contracts for the 184 eligible private schools and day cares to receive air filtration units, 34 within WCWLB _x000a__x000a_• Updates to the CSC on school air filtration systems occurred during the following CSC Meetings: October 2020 Q4, February 2021 Q1, April 2021 Q2, August Q3 2021, and August 2022 Q3"/>
    <s v="$2.4M (CAPP Funds) $1.1M (SEP Funds)"/>
    <s v="N/A"/>
    <s v="N/A"/>
    <n v="5"/>
    <n v="125"/>
  </r>
  <r>
    <x v="2"/>
    <s v="WCWLB-5g-03"/>
    <s v="Home Air Filtration"/>
    <s v="Reduce Exposure to Harmful Air Pollutants in Homes"/>
    <s v="Identify funding and pursue collaboration with the appropriate entities to implement home air filtration and update the CSC on funding opportunities"/>
    <s v="South Coast AQMD"/>
    <n v="0.5"/>
    <n v="0.5"/>
    <n v="0.5"/>
    <n v="0"/>
    <n v="0"/>
    <n v="0.3"/>
    <x v="0"/>
    <s v="• July 2022, South Coast AQMD submitted a residential air filtration project plan to CARB, which was approved (2022-15CIP-SC). The WCWLB CSC may have opportunities to allocate future CAPP Incentive Program funds to residential air filtration systems and once approved, the project plan will serve as the mechanism to distribute those funds.                                                                                  _x000a_"/>
    <s v="N/A"/>
    <s v="N/A"/>
    <s v="N/A"/>
    <n v="5"/>
    <n v="126"/>
  </r>
  <r>
    <x v="2"/>
    <s v="WCWLB-5g-04"/>
    <s v="Green Space"/>
    <s v="Increase Green Space in Areas Where People Spend Time"/>
    <s v="Partner with other entities (e.g., Los Angeles County Department of Public Health) to determine new or existing sources or programs that can provide funding to coordinate tree planting (prioritizing areas with sensitive populations) and increase green space with native, drought tolerant plants, if funding or programs are available share information with CSC, and update the CSC"/>
    <s v="South Coast AQMD"/>
    <n v="0.25"/>
    <n v="0.25"/>
    <n v="0"/>
    <n v="0.25"/>
    <m/>
    <n v="0.1875"/>
    <x v="0"/>
    <s v="South Coast AQMD had conversations with Los Angeles City and conducted other research for grants in June 2020._x000a_South Coast AQMD continued looking for funding opportunities and creating connections with land-use agencies. South Coast AQMD shared grant information with the CSC in February 2021 regarding a funding opportunity for urban forestry projects through the California Natural Resources Agency  Environmental Enhancement and Mitigation Grant. Additional information was provided regarding the California ReLeaf Treecovery Grant Program in April 2021. Los Angeles County Department of Regional Planning is expected to present information on the West Carson Community Fund during the August 2023 Q3 CSC Meeting."/>
    <s v="N/A"/>
    <s v="N/A"/>
    <s v="N/A"/>
    <n v="4"/>
    <n v="127"/>
  </r>
  <r>
    <x v="3"/>
    <s v="ECV-5a-03A"/>
    <s v="Mitigation Measures for Development Projects"/>
    <s v="Coordinate with Local and Regional Agencies to develop strategies with land use agencies to lessen cumulative _x000a_impacts and reduce emissions and exposures"/>
    <s v="Present to the CSC an overview of the South Coast AQMD CEQA–IGR program, recommended mitigation measures for new and redevelopment projects, and updates on CEQA-IGR projects where South Coast AQMD has provided comments, and update the CSC "/>
    <s v="South Coast AQMD"/>
    <n v="1"/>
    <n v="1"/>
    <n v="0.25"/>
    <m/>
    <m/>
    <n v="0.75"/>
    <x v="0"/>
    <s v="South Coast AQMD continues to track the projects tracked for ECV. An overview on the California Environmental Quality Act (CEQA) process and updates on the tracked projects pertaining to CEQA was presented in April 2023 Q2 CSC Meeting."/>
    <s v="N/A"/>
    <s v="N/A"/>
    <s v="N/A"/>
    <n v="3"/>
    <n v="128"/>
  </r>
  <r>
    <x v="3"/>
    <s v="ECV-5a-03B"/>
    <s v="Local Agency Outreach"/>
    <s v="Coordinate with Local and Regional Agencies to develop strategies with land use agencies to lessen cumulative _x000a_impacts and reduce emissions and exposures"/>
    <s v="Provide local and regional planning agencies an opportunity to conduct community outreach for plans that affect air quality in the community (e.g., announcements, presentations) through public comments in CSC meetings  "/>
    <s v="South Coast AQMD"/>
    <n v="1"/>
    <n v="1"/>
    <n v="1"/>
    <n v="0.25"/>
    <m/>
    <n v="0.8125"/>
    <x v="0"/>
    <s v="South Coast AQMD organized four working group meetings with agencies and other interested parties to develop revised cumulative impact guidelines. South Coast AQMD will pursue next steps in future reporting periods. "/>
    <s v="N/A"/>
    <s v="N/A"/>
    <s v="N/A"/>
    <n v="4"/>
    <n v="129"/>
  </r>
  <r>
    <x v="3"/>
    <s v="ECV-5a-03C"/>
    <s v="Local Agency Plans"/>
    <s v="Coordinate with Local and Regional Agencies to develop strategies with land use agencies to lessen cumulative _x000a_impacts and reduce emissions and exposures"/>
    <s v="Provide air quality information to inform the implementation of local and regional plans that affect air quality and update the CSC"/>
    <s v="South Coast AQMD"/>
    <n v="1"/>
    <n v="1"/>
    <n v="1"/>
    <n v="0.5"/>
    <m/>
    <n v="0.875"/>
    <x v="0"/>
    <s v="South Coast AQMD provided a comment letter to the California Natural Resources Agency (CNRA) regarding the Salton Sea Management Programs' (SSMP) Dust Suppression Action Plan. South Coast AQMD has also been in conversations with Imperial Irrigation District (IID) regarding their Salton Sea Air Quality Mitigation Program. Additionally, South Coast AQMD reviews and provides project-specific comment letters on new or redevelopment projects in, or near ECV, encouraging implementation of zero emission technology, and other measures to avoid or mitigate air quality impacts._x000a__x000a_South Coast AQMD has attended and participated in the SSMP Update Community Meetings in August and September 2021, the SSMP Long-Range Committee Meetings in December 2021, the SSMP Monitoring Implementation Plan &amp; Scientific Committee Meeting in February 2022, the Salton Sea Authority (SSA) Board Meeting in March 2022, the SSMP National Environmental Protection Act (NEPA) Meeting in March 2022, the 2022 Salton Sea Summit in April 2022, the SSMP Annual Report Workshop in April 2022, the Salton Sea Long-Range Plan Workshop in June 2022, and UCR's Salton Sea. Community Forum in July 2022. South Coast AQMD attended a Salton Sea tour, organized by SSMP, in May, 2023 to observe the progress at the Species Conservation Habitat Project. IID and CNRA provided presentation and updates on the dust suppression projects around Salton Sea in the January 2023 Q1 CSC Meeting. Riverside County presented updates on their North Lake Pilot Demonstration Project in the April 2023 Q2 CSC Meeting."/>
    <s v="N/A"/>
    <s v="N/A"/>
    <s v="N/A"/>
    <n v="4"/>
    <n v="130"/>
  </r>
  <r>
    <x v="3"/>
    <s v="ECV-5a-03D"/>
    <s v="Green Space"/>
    <s v="Coordinate with Local and Regional Agencies to develop strategies with land use agencies to lessen cumulative _x000a_impacts and reduce emissions and exposures"/>
    <s v="Identify funding for tree planting, if funding available work with CSC to prioritize locations; implement tree planting based on prioritization if funding is available, and update the CSC"/>
    <s v="South Coast AQMD"/>
    <n v="0.5"/>
    <n v="0.5"/>
    <n v="0"/>
    <n v="0"/>
    <m/>
    <n v="0.25"/>
    <x v="0"/>
    <s v="The CSC provided a few locations for tree planting (e.g., around the Salton Sea and along the rail line that crosses the community). South Coast AQMD informed the CSC about tree planting opportunities from other agencies (e.g., Treecovery Grant Program from the California Releaf Treecovery Grant and the Environmental Enhancement CNRA. South Coast AQMD has also identified policies in local and regional plans as opportunities to collaborate in tree planting projects and discussed potential tree species to be planted around the Salton Sea with IID. South Coast AQMD is continuing to seek new or existing sources or programs that can provide funding and resources for tree planting in the community. In addition, Imperial Irrigation District (IID) provided a presentation on the progress of their tree planting efforts to suppress dust from the Salton Sea playa at the July 30, 2020 Salton Sea Workshop._x000a_In November 2021, the South Coast AQMD Governing Board recognized $64,000 in CAPP Implementation funds for a request for proposal to seek vendors to identify funding opportunities for tree planting projects, which is available at: http://www.aqmd.gov/docs/default-source/Agendas/Governing-Board/2021/2021-nov5-011.pdf?sfvrsn=2. South Coast AQMD released  a Request for Proposals (RFP) to invite submissions from eligible bidders to prepare and submit workplan(s) that seek(s) funding to plant trees and/or increase green space in ECV. This RFP was made available on August 5th, 2022 but no application was received. South Coast AQMD is exploring options to strategize this action and identify additional funding resources."/>
    <s v="N/A"/>
    <s v="N/A"/>
    <s v="N/A"/>
    <n v="4"/>
    <n v="131"/>
  </r>
  <r>
    <x v="3"/>
    <s v="ECV-5a-03E"/>
    <s v="Zero Emission Vehicle Incentives"/>
    <s v="Coordinate with Local and Regional Agencies to develop strategies with land use agencies to lessen cumulative _x000a_impacts and reduce emissions and exposures"/>
    <s v="Incentivize mobile source projects (e.g., electric and hybrid vehicles) in ECV to reduce emissions and update the CSC "/>
    <s v="South Coast AQMD"/>
    <n v="1"/>
    <n v="0"/>
    <n v="1"/>
    <n v="0"/>
    <n v="0"/>
    <n v="0.4"/>
    <x v="0"/>
    <s v="Through the Replace Your Ride (RYR) program, 11 low-income residents in the community received grants to replace their old vehicles with hybrid, plug-in hybrid, or zero emission alternatives. _x000a__x000a_"/>
    <s v="11 light duty vehicle replacement projects = $82K"/>
    <s v="N/A"/>
    <s v="TBD"/>
    <n v="5"/>
    <n v="132"/>
  </r>
  <r>
    <x v="3"/>
    <s v="ECV-5a-03F"/>
    <s v="Home Weatherization Projects"/>
    <s v="Coordinate with Local and Regional Agencies to develop strategies with land use agencies to lessen cumulative _x000a_impacts and reduce emissions and exposures"/>
    <s v="Identify funds for home weatherization projects and update the CSC"/>
    <s v="South Coast AQMD"/>
    <n v="1"/>
    <n v="1"/>
    <n v="1"/>
    <n v="1"/>
    <n v="0"/>
    <n v="0.8"/>
    <x v="0"/>
    <s v="On April 2022, South Coast AQMD coordinated with relevant Imperial Irrigation District to provide a presentation at the April 2022 Q2 CSC Meeting, informing CSC members of weatherization programs to help reduce exposure."/>
    <s v="N/A"/>
    <s v="N/A"/>
    <s v="N/A"/>
    <n v="5"/>
    <n v="133"/>
  </r>
  <r>
    <x v="3"/>
    <s v="ECV-5a-03G"/>
    <s v="Dust Suppression Projects"/>
    <s v="Coordinate with Local and Regional Agencies to develop strategies with land use agencies to lessen cumulative _x000a_impacts and reduce emissions and exposures"/>
    <s v="Collaborate with the California Natural Resource Agency, the Imperial Irrigation District, and other partnering agencies to implement dust suppression projects identified in the Dust Suppression Action Plan and update the CSC  "/>
    <s v="South Coast AQMD"/>
    <n v="1"/>
    <n v="1"/>
    <n v="0.5"/>
    <n v="0.5"/>
    <m/>
    <n v="0.75"/>
    <x v="0"/>
    <s v="South Coast AQMD provided a comment letter to the California Natural Resources Agency (CNRA) regarding the Salton Sea Management Program (SSMP) Program's Dust Suppression Action Plan and has been in conversations with imperial Irrigation District (IID) regarding their Salton Sea Air Quality Mitigation Program. South Coast AQMD has also attended meetings where updates were provided on dust suppression projects (e.g., Salton Sea Summit, Salton Sea Workshop), and moderated a discussion on Dust Control Projects &amp; Planning at the Salton Sea Summit in October 2019. Additionally, South Coast AQMD provided a presentation on the Salton Sea at the State Water Resource Control Board on April 7, 2021. South Coast AQMD has attended and participated in the SSMP Update Community Meetings in August and September 2021, the SSMP Long-Range Committee Meetings in December 2021, the SSMP Monitoring Implementation Plan &amp; Scientific Committee Meeting in February 2022, the Salton Sea Authority Board Meeting in March 2022, the SSMP National Environmental Protection Act (NEPA) Meeting in March 2022, the 2022 Salton Sea Summit in April 2022, the SSMP Annual Report Workshop in April 2022, the Salton Sea Long-Range Plan Workshop in June 2022, and UCR's Salton Sea Community Forum in July 2022. In May 2023, South Coast AQMD attended a Salton Sea tour, organized by CNRA to observe the progress at the Species Conservation Habitat Project. Regional and local plans (e.g., Salton Sea Management Program) aim to decrease air pollution levels in ECV, such as, SSMP's Dust Suppression Plan, specifically the North Lake Pilot Demonstration Project. IID and CNRA provided presentation and updates on the dust suppression projects around Salton Sea  in the January 2023 Q1 CSC Meeting. Riverside County presented updates on their North Lake Pilot Demonstration Project in the April, 2023 Q2 CSC Meeting."/>
    <s v="N/A"/>
    <s v="N/A"/>
    <s v="N/A"/>
    <n v="4"/>
    <n v="134"/>
  </r>
  <r>
    <x v="3"/>
    <s v="ECV-5a-03H"/>
    <s v="Best Practice Reccomendations for Land Use"/>
    <s v="Coordinate with Local and Regional Agencies to develop strategies with land use agencies to lessen cumulative _x000a_impacts and reduce emissions and exposures"/>
    <s v="South Coast AQMD and CARB to work with the CSC to develop recommendations for land use agencies on best practices to reduce light duty vehicle emissions from the Thermal Racing Club Track and update the CSC"/>
    <s v="South Coast AQMD &amp; CARB"/>
    <n v="1"/>
    <n v="0.5"/>
    <n v="0.25"/>
    <m/>
    <m/>
    <n v="0.58333333333333337"/>
    <x v="0"/>
    <s v="South Coast AQMD is coordinating with CARB to develop recommendations for land use agencies on best practices to reduce light duty vehicle emissions associated with Thermal racing Club. South Coast AQMD will pursue the remaining actions in future reporting periods."/>
    <s v="N/A"/>
    <s v="N/A"/>
    <s v="N/A"/>
    <n v="3"/>
    <n v="135"/>
  </r>
  <r>
    <x v="3"/>
    <s v="ECV-5a-03I"/>
    <s v="Funding Applications"/>
    <s v="Coordinate with Local and Regional Agencies to develop strategies with land use agencies to lessen cumulative _x000a_impacts and reduce emissions and exposures"/>
    <s v="Work with the CSC to apply for available funding opportunities from the Unincorporated Communities Initiative and American Rescue for CERP actions and update the CSC"/>
    <s v="South Coast AQMD"/>
    <n v="0.5"/>
    <n v="0.5"/>
    <n v="0.5"/>
    <n v="0"/>
    <m/>
    <n v="0.375"/>
    <x v="0"/>
    <s v="American Rescue Funds from the federal government are no longer available. South Coast AQMD received funding from U.S. EPA State Environmental Justice Cooperative Agreement (SEJCA) program in 2021 to establish Air Quality Academy In collaboration with community organizations in ECV (Desert Healthcare District and Foundation (DHCD), Alianza Coachella Valley, Health Assessment and Research for Communities (HARC), and local tribes. The Air Quality Academy provides training on the application and usage of air quality sensors, interpretation of the air quality index, and preventive actions to reduce air pollution exposure. Updates on the implementation of the Air Quality Academy has been provided in two CSC Meetings (January, 2023, Q1 and July, 2023, Q3). South Coast AQMD will continue to explore additional funding opportunities and will inform CSC about Air Quality Academy efforts. "/>
    <s v="N/A"/>
    <s v="N/A"/>
    <s v="N/A"/>
    <n v="4"/>
    <n v="136"/>
  </r>
  <r>
    <x v="3"/>
    <s v="ECV-5b-01A"/>
    <s v="Home Air Filtration"/>
    <s v="Expand monitoring networks and improve notification systems"/>
    <s v="Expand the existing South Coast AQMD’s hydrogen sulfide (H2S) monitoring network in ECV to provide near real-time H2S data and inform community members about potential odors, including a notification system for when ambient levels exceed the State standard; continue H2S odor advisories for multi-day odor events when H2S levels are forecasted to exceed the state standard and use the monitoring data to help assess the odor’s origin, community impact and extent to which the odors may transport in the community and beyond "/>
    <s v="South Coast AQMD"/>
    <n v="1"/>
    <n v="1"/>
    <n v="1"/>
    <n v="1"/>
    <n v="1"/>
    <n v="1"/>
    <x v="1"/>
    <s v="South Coast AQMD has discussed monitoring locations with the ECV CSC during the Monitoring Working Team (MWT) meetings. Continuous measurements of H2S and wind data are ongoing with the monitoring network in place at the ECV community (Mecca, Near-Shore, and Indio). Currently, the Indio site is down, pending relocation. South Coast AQMD is collaborating with Imperial County Air Pollution Control District to gather H2S data south of the Salton Sea._x000a_Updates have been provided  at September 2021, December 2021, January 2022 Q1, April 2022 Q2, and June 2022 Q3 CSC Meetings."/>
    <s v="N/A"/>
    <s v="N/A"/>
    <s v="N/A"/>
    <n v="5"/>
    <n v="137"/>
  </r>
  <r>
    <x v="3"/>
    <s v="ECV-5b-01B"/>
    <s v="PM10 Monitoring"/>
    <s v="Expand monitoring networks and improve notification systems"/>
    <s v="Supplement the South Coast AQMD’s PM10 monitoring network in ECV to provide real-time data, to better inform the community of elevated PM10 levels, and track the PM10 trends over time to evaluate the effectiveness of CERP measures, and update the CSC"/>
    <s v="South Coast AQMD"/>
    <n v="1"/>
    <n v="1"/>
    <n v="0.5"/>
    <n v="0.5"/>
    <n v="0.5"/>
    <n v="0.7"/>
    <x v="0"/>
    <s v="South Coast AQMD has discussed monitoring locations during the Monitoring Working Team (MWT) meetings. Continuous measurements of PM10 and wind data are ongoing with the monitoring network in place at the ECV community, comprising 6 monitoring stations including Indio, Mecca, Torres-Martinez Tribal, Salton-Sea Near Shore, Salton Sea Park, and 29 Palms. Currently, the Indio site is down, pending relocation. Other sites remain active. South Coast AQMD tracks the PM10 levels and also uses forecasting to issue dust advisories when the dust and PM10 levels are predicted to be elevated._x000a_Discussions have taken place during 1 MWT meeting in June 22, 2022, and at January 2021 Q1, September 2021 Q3,  June 2022 Q3, and April 2023 Q2 CSC Meetings. MWT is participating and providing feedback while evaluating effectiveness."/>
    <s v="N/A"/>
    <s v="N/A"/>
    <s v="N/A"/>
    <n v="5"/>
    <n v="138"/>
  </r>
  <r>
    <x v="3"/>
    <s v="ECV-5b-01C"/>
    <s v="Desert and Salton Sea Dust Monitoring"/>
    <s v="Expand monitoring networks and improve notification systems"/>
    <s v="Establish baseline air monitoring to characterize if windblown dust is from desert areas or playa dust from the Salton Sea, analyze chemical speciation data for metals and other species of interest, and track concentration trends of Salton Sea emissions, and update the CSC "/>
    <s v="South Coast AQMD"/>
    <n v="1"/>
    <n v="1"/>
    <n v="0.5"/>
    <n v="0.5"/>
    <n v="0.5"/>
    <n v="0.7"/>
    <x v="0"/>
    <s v="South Coast AQMD has performed a comprehensive campaign to characterize dust emissions at Mecca station, using a combination of time-integrated sampling approach and advanced, continuous instruments. Measurements are conducted (and samples are analyzed) for elements and metals, carbon content, ions, and shape and morphology. All these measurements are done to better characterize dust emissions in ECV community, and help distinguish the source(s) of these emissions (i.e., desert dust vs. playa dust). The time-integrated sampling portion of the campaign has concluded (January 2022 through May 2023), while continuous measurements are ongoing._x000a__x000a_Updates have been provided at 4 MWT meetings in May 25, 2021, June 15, 2021, June 29, 2021, and May 18, 2023. Updates have also been provided at the September 2021 Q3,  December 2021 Q4, January 2022 Q1, April 2022 Q2 and June 2022 Q3 CSC Meetings. "/>
    <s v="N/A"/>
    <s v="N/A"/>
    <s v="N/A"/>
    <n v="5"/>
    <n v="139"/>
  </r>
  <r>
    <x v="3"/>
    <s v="ECV-5b-01D"/>
    <s v="Air Quality Sensor Network"/>
    <s v="Expand monitoring networks and improve notification systems"/>
    <s v="Seek new opportunities to work with the CSC to create an air quality sensor network in the ECV community to provide real-time PM10 data, supplement PM10 monitoring network to cover a larger area in ECV, co-locate air quality sensors with a reference to South Coast AQMD's PM10 monitors to verify performance, and update the CSC "/>
    <s v="South Coast AQMD"/>
    <n v="1"/>
    <n v="0.5"/>
    <n v="0.5"/>
    <n v="0.5"/>
    <m/>
    <n v="0.625"/>
    <x v="0"/>
    <s v="South Coast AQMD has established and continues to expand a network of air quality sensors to measure PM10 in ECV Community. Siting of the air quality sensors was done in close collaboration with the MWT and CSC. _x000a_Updates have been provided at 8 MWT meetings and at January 2021, September 2021 Q3, December 2021 Q4, and April 2022 Q2 CSC Meetings.  MWT meetings in which the sensor network was discussed were: February 16, 2021, March 4, 2021, March 23, 2021, April 21, 2021, May 4, 2021, January 18, 2022, March 18, 2022, and April 19, 2022."/>
    <s v="N/A"/>
    <s v="N/A"/>
    <s v="N/A"/>
    <n v="4"/>
    <n v="140"/>
  </r>
  <r>
    <x v="3"/>
    <s v="ECV-5b-01E"/>
    <s v="UCR Partnership"/>
    <s v="Expand monitoring networks and improve notification systems"/>
    <s v="Pursue a collaborative partnership with UCR School of Medicine providing support to the ongoing study on soil chemical and microbiome composition of the Salton Sea playa dust samples, work with UCR to expand this study to include adult populations in the ECV, and update the CSC"/>
    <s v="South Coast AQMD "/>
    <n v="1"/>
    <n v="1"/>
    <n v="0.75"/>
    <n v="1"/>
    <m/>
    <n v="0.9375"/>
    <x v="0"/>
    <s v="South Coast AQMD has had multiple meetings with UCR researchers to form a partnership and provide support to the ongoing study on soil chemical and microbiome composition of the Salton Sea playa dust. Support has been provided by South Coast AQMD for the placement of UCR dust samplers, as well as through provision of chemically speciated data collected through the dust characterization study. The collaboration with UCR researchers is ongoing. UCR scientists provided their input at two MWT meetings, held on June 15 and June 29, 2021._x000a_Updates have also been provided at  September 2021 Q3, December 2021 Q4, January 2022 Q1, and April 2022 Q2 CSC Meetings."/>
    <s v="N/A"/>
    <s v="N/A"/>
    <s v="N/A"/>
    <n v="4"/>
    <n v="141"/>
  </r>
  <r>
    <x v="3"/>
    <s v="ECV-5b-02A"/>
    <s v="Salton Sea Management Program"/>
    <s v="Reduce emissions from the Salton Sea"/>
    <s v="Provide additional air quality expertise to the State for the implementation of the Salton Sea Management Program and land use agencies for new development projects near the Salton Sea, and update the CSC "/>
    <s v="South Coast AQMD"/>
    <n v="1"/>
    <n v="1"/>
    <n v="1"/>
    <n v="1"/>
    <m/>
    <n v="1"/>
    <x v="1"/>
    <s v="South Coast AQMD provided a comment letter to the California Natural Resources Agency (CNRA) on the Salton Sea Management Program (SSMP) Draft Dust Suppression Action Plan (DSAP). South Coast AQMD is in also conversations with the Imperial Irrigation District (IID) regarding the implementation of the Salton Sea Air Quality Mitigation Program. In addition, South Coast AQMD moderated a discussion on Dust Control Projects &amp; Planning at the Salton Sea Summit in October 2019. Additionally, South Coast AQMD provided a presentation on the Salton Sea at the State Water Resource Control Board on April 7, 2021. South Coast AQMD has attended and participated in the SSMP Update Community Meetings in August and September 2021, the SSMP Long-Range Committee Meetings in December 2021, the SSMP Monitoring Implementation Plan &amp; Scientific Committee Meeting in February 2022, the Salton Sea Authority Board Meeting in March 2022, the SSMP National Environmental Protection Act (NEPA) Meeting in March 2022, the 2022 Salton Sea Summit in April 2022, the SSMP Annual Report Workshop in April 2022, the Salton Sea Long-Range Plan Workshop in June 2022, and UCR's Salton Sea Community Forum in July 2022. On May 17, 2023, The State Water Board hosted its annual Salton Sea public workshop in Imperial Valley to discuss topics related to habitat and wildlife, hydrology, air quality, water quality, and community projects related to the Salton Sea and its long-term Management Plan, in which South Coast AQMD facilitated a panel discussion on air quality and public health. This panel discussion included representatives from Comite Civico Del Valle, Imperial Irrigation District (IID), and Imperial Valley APCD. IID and CNRA  provided presentation and updates on the dust suppression projects around Salton Sea in January, 2023 CSC Meeting and Riverside County presented  updates on the North Lake Pilot Demonstration Project in April, 2023 CSC Meeting. South Coast AQMD continues to review and provide project-specific comment letters on new or redevelopment projects in, or near ECV, encouraging implementation of zero-emission technology, and other measures to avoid or mitigate air quality impacts.        _x000a_South Coast AQMD will continue to provide additional information, if available."/>
    <s v="N/A"/>
    <s v="N/A"/>
    <s v="N/A"/>
    <n v="4"/>
    <n v="142"/>
  </r>
  <r>
    <x v="3"/>
    <s v="ECV-5b-02B"/>
    <s v="Dust Emissions Inventory"/>
    <s v="Reduce emissions from the Salton Sea"/>
    <s v="Work with other agencies (e.g., IID and the State of California) to collect data from dust emissions and other sources to improve South Coast AQMD’s emissions inventory and update the CSC"/>
    <s v="South Coast AQMD"/>
    <n v="1"/>
    <n v="1"/>
    <n v="1"/>
    <n v="0"/>
    <m/>
    <n v="0.75"/>
    <x v="0"/>
    <s v="Salton Sea Air Monitoring and Notification project (real-time data) grant award for $918,000. South Coast AQMD is collaborating with CARB for improving emissions from natural sources such as wind blown dust and Hydrogen Sulfide (H2S) and awarded  the Salton Sea Air Monitoring and Notification project (real-time data) grant to Sonoma Technology Inc for developing H2S odor alert system. South Coast will provide additional updates in the future reporting periods."/>
    <s v="N/A"/>
    <s v="N/A"/>
    <s v="N/A"/>
    <n v="4"/>
    <n v="143"/>
  </r>
  <r>
    <x v="3"/>
    <s v="ECV-5b-02C"/>
    <s v="Collaborative Dust Suppression Projects"/>
    <s v="Reduce emissions from the Salton Sea"/>
    <s v="Pursue a collaborative partnership and support other agencies, tribes, and organizations around the Salton Sea by helping to identify locations for future dust suppression projects, providing letters of support for additional funding to expedite dust suppression projects near population centers near the Salton sea, and update the CSC"/>
    <s v="South Coast AQMD"/>
    <n v="1"/>
    <n v="1"/>
    <n v="0.5"/>
    <n v="1"/>
    <n v="1"/>
    <n v="0.9"/>
    <x v="0"/>
    <s v=" South Coast AQMD provided a comment letter to the California Natural Resources Agency (CNRA) on the Salton Sea Management Program (SSMP) Draft Sust Suppression Action Plan (DSAP). South Coast AQMD is in also conversations with Imperial Irrigation District (IID) regarding the implementation of the Salton Sea Air Quality Mitigation Program and California Natural Resources Agency (CNRA) regarding the SSMP's DSAP._x000a__x000a_South Coast AQMD has attended and participated in the SSMP Update Community Meetings in August and September 2021, the SSMP Long-Range Committee Meetings in December 2021, the SSMP Monitoring Implementation Plan &amp; Scientific Committee Meeting in February 2022, the Salton Sea Authority Board Meeting in March 2022, the SSMP NEPA Meeting in March 2022, the 2022 Salton Sea Summit in April 2022, the SSMP Annual Report Workshop in April 2022, the Salton Sea Long-Range Plan Workshop in June 2022,  UCR's Salton Sea Community Forum in July 2022, and SSMP's Board of Director meeting in January, 2023. IID and CNRA  provided presentations and updates on the dust suppression projects around Salton Sea  in the January 2023 Q1 CSC Meeting and Riverside County presented updates on their North Lake Pilot Demonstration Project in the April 2023 Q2 CSC Meeting.                                              "/>
    <s v="N/A"/>
    <s v="N/A"/>
    <s v="N/A"/>
    <n v="5"/>
    <n v="144"/>
  </r>
  <r>
    <x v="3"/>
    <s v="ECV-5b-02D"/>
    <s v="Pesticide Runoff Mitigation"/>
    <s v="Reduce emissions from the Salton Sea"/>
    <s v="Pursue a collaborative partnership with other agencies to identify opportunities to mitigate pesticide runoff into the Salton Sea (e.g., developing alternative disposal options of agricultural runoff or water treatment facilities and filtration systems at all Salton Sea tributary entryways) and update the CSC"/>
    <s v="South Coast AQMD"/>
    <n v="1"/>
    <n v="0.5"/>
    <n v="0.5"/>
    <n v="1"/>
    <m/>
    <n v="0.75"/>
    <x v="0"/>
    <s v="South Coast AQMD has been in conversations with Imperial Irrigation District (IID) and the State Water Regional Control Board (SWRCB) regarding California Natural Resources Agency's (CNRA's) Salton Sea Management Program (SSMP) and Imperial irrigation District's (IID's) Salton Sea Air Quality Mitigation Program. South Coast AQMD has attended and participated in the SSMP Update Community Meetings in August and September 2021, the SSMP Long-Range Committee Meetings in December 2021, the SSMP Monitoring Implementation Plan &amp; Scientific Committee Meeting in February 2022, the Salton Sea Authority Board Meeting in March 2022, the SSMP NEPA Meeting in March 2022, the 2022 Salton Sea Summit in April 2022, the SSMP Annual Report Workshop in April 2022, the Salton Sea Long-Range Plan Workshop in June 2022, University of California, Riverside's (UCR) Salton Sea Community Forum in July 2022, and SSMP's Board of Director meeting in January, 2023. South Coast AQMD does not have jurisdiction over the regulation of pesticides. On South Coast AQMD's invitation, IID and CNRA  provided presentation and updates on the dust suppression projects around Salton Sea  in the January 2023 Q1 CSC Meeting and Riverside County presented updates on the North Lake Pilot Demonstration Project in the April 2023 Q2 CSC Meeting.               "/>
    <s v="N/A"/>
    <s v="N/A"/>
    <s v="N/A"/>
    <n v="4"/>
    <n v="145"/>
  </r>
  <r>
    <x v="3"/>
    <s v="ECV-5b-02E"/>
    <s v="Collaborate with Imperial County APCD"/>
    <s v="Reduce emissions from the Salton Sea"/>
    <s v="Pursue a collaborative partnership with Imperial County Air Pollution Control District to address cross-jurisdictional air pollution emissions from the Salton Sea and dust suppression projects around the Salton Sea, gather air monitoring network data, and update the CSC"/>
    <s v="South Coast AQMD"/>
    <n v="1"/>
    <n v="1"/>
    <n v="0"/>
    <n v="0"/>
    <m/>
    <n v="0.5"/>
    <x v="0"/>
    <s v="In April 2021, South Coast AQMD requested, in collaboration with Imperial Irrigation District (IID), $150,000 for dust suppression projects. South Coast AQMD is engaging in continued outreach and collaboration with the State Water Board and the California Natural Resource Agency (CNRA) on Salton Sea issues. In addition, Salton Sea Management Program received $250 million from the U.S. EPA Inflation Reduction Act. South Coast AQMD supported Senators Alex Padilla and Dianne Feinstein and Representative Raul Reiz in this effort. "/>
    <s v="N/A"/>
    <s v="N/A"/>
    <s v="N/A"/>
    <n v="4"/>
    <n v="146"/>
  </r>
  <r>
    <x v="3"/>
    <s v="ECV-5b-02F"/>
    <s v="Facility Outreach on Fugitive Dust"/>
    <s v="Reduce emissions from the Salton Sea"/>
    <s v="Conduct outreach to facilities on South Coast AQMD Rules 403 – Fugitive Dust and 403.1 – Supplemental Fugitive Dust Control Requirements for Coachella Valley Sources and best practices to reduce dust during the implementation of projects and update the CSC"/>
    <s v="South Coast AQMD"/>
    <n v="1"/>
    <n v="1"/>
    <n v="1"/>
    <n v="0.5"/>
    <m/>
    <n v="0.875"/>
    <x v="0"/>
    <s v="South Coast AQMD supported content for road dust infographic materials in April 2020, and provided a Fugitive Road Dust informational handout in September 2020.  In addition, South Coast AQMD developed door-hangers in July 2022 which began to be distributed in March 2023, and are continuously distributed at meetings. South Coast AQMD also provided an infographic with Fugitive Dust rules and information to the CSC via email in April 2020, and presented an overview on Rule 403- Fugitive Dust / Rule 403.1 - Supplemental Fugitive Dust Control Requirements for Coachella Valley Sources in September 2021 Q3 CSC Meeting._x000a__x000a_"/>
    <s v="N/A"/>
    <s v="N/A"/>
    <s v="N/A"/>
    <n v="4"/>
    <n v="147"/>
  </r>
  <r>
    <x v="3"/>
    <s v="ECV-5b-02G"/>
    <s v="Community Outreach on Dust Complaints"/>
    <s v="Reduce emissions from the Salton Sea"/>
    <s v="Pursue a collaborative partnership with community organizations to conduct outreach in the community (e.g., door hangers, handouts) on how to file dust complaints, develop list of measures to pursue in response to dust complaints, and update the CSC"/>
    <s v="South Coast AQMD"/>
    <n v="1"/>
    <n v="1"/>
    <n v="1"/>
    <n v="1"/>
    <n v="1"/>
    <n v="1"/>
    <x v="1"/>
    <s v="South Coast AQMD has been in continuous collaborations with California Natural Resources Agency (CNRA), Salton Sea Authority, Imperial Irrigation District (IID), Riverside County, community  organizations (Leadership Counsel for Justice and Accountability  Communities for a New California Education Fund, Alianza) on Salton Sea issues and projects. _x000a_Informational updates have been made in 3 CSC Meetings, October 2022 Q4,  January 2023 Q1, and April 2023 Q2._x000a_Door hangers describing useful information regarding Fugitive Road Dust and Hydrogen Sulfide have been developed, printed, and distributed, and will continue to be shared out. Information on door hangers is available at: Fugitive Road Dust: http://www.aqmd.gov/docs/default-source/ab-617-ab-134/steering-committees/eastern-coachella-valley/door-hanger-dust.pdf?sfvrsn=8 and Hydrogen Sulfide: http://www.aqmd.gov/docs/default-source/ab-617-ab-134/steering-committees/eastern-coachella-valley/door-hanger-h2s.pdf?sfvrsn=8._x000a_South Coast AQMD will continue to provide additional information, if available."/>
    <s v="N/A"/>
    <s v="N/A"/>
    <s v="N/A"/>
    <n v="5"/>
    <n v="148"/>
  </r>
  <r>
    <x v="3"/>
    <s v="ECV-5b-03A"/>
    <s v="Public Air Filtration"/>
    <s v="Reduce exposure from the Salton Sea"/>
    <s v="Identify, secure and utilize funding to install and maintain air filtration systems at schools and homes located near the Salton Sea; assess the benefits and feasibility of filtered “clean rooms” in public buildings accessible to the community for relief from dust events"/>
    <s v="South Coast AQMD"/>
    <n v="1"/>
    <n v="1"/>
    <n v="1"/>
    <n v="1"/>
    <n v="1"/>
    <n v="1"/>
    <x v="1"/>
    <s v="•This is an ongoing action. South Coast AQMD conducted 9 meetings/workshops with CSCs and Budget Working Team members to develop a plan for a residential air filtration in ECV (April, August, September, October, and December 2022 and January, March, and April 2023)                                                                                                                                         • April 2021, the ECV CSC prioritized $1 million from the Year 3 Community Air Protection Program (CAPP) Incentive Program funds to home air filtration/purifier systems                                                                                                                       • June 2022, South Coast AQMD submitted a residential air filtration project plan to CARB and approved (2022-15CIP-SC).                                                                                                                                                                                                                                                                                                       _x000a_• November 2022, South Coast AQMD Governing Board approved and released a Request for Proposal to identifying vendors for program implementation.                                                                                                                       • January 2023, South Coast AQMD received and began evaluation of the 14 vendor applications offering over 20 air filtration units                                                                                                                             • March 2022, School Filtration Project Plan approved by CARB. CARB further clarified private school air filtration could not be funded with CAPP funds.                                                                                                                                                                                                                                                      • April 2022, South Coast AQMD submitted a request to CARB to allow Supplemental Environmental (SEP) funds in lieu of CAPP funds to provide parochial and private schools air filtration_x000a_ • May 2022, South Coast AQMD Governing Board approved/released a Program Announcement (PA) for private schools and daycares to apply for air filtration funded by SEP funds_x000a_ • September 2022, South Coast AQMD received and began evaluation of the 205 school applications_x000a_ • July 2023, South Coast AQMD executed two contracts for the 184 eligible private schools and day cares to receive air filtration units, 8 within the ECV boundary  _x000a_South Coast AQMD will continue to pursue additional opportunities, if available."/>
    <s v="$1M HOME (CAPP Funds),       $1.1M SCHOOL (SEP Funds)"/>
    <s v="N/A"/>
    <s v="N/A"/>
    <n v="5"/>
    <n v="149"/>
  </r>
  <r>
    <x v="3"/>
    <s v="ECV-5b-03B"/>
    <s v="Public Air Filtration"/>
    <s v="Reduce exposure from the Salton Sea"/>
    <s v="Identify, secure and utilize funding and pursue collaboration with appropriate entities (e.g., United States Green Building Council, Southern California Gas Company) to implement home weatherization projects near the Salton Sea"/>
    <s v="South Coast AQMD"/>
    <n v="1"/>
    <n v="0.5"/>
    <n v="0"/>
    <n v="1"/>
    <m/>
    <n v="0.625"/>
    <x v="0"/>
    <s v="This is an ongoing action, South Coast AQMD conducted 9 meetings/workshops with CSCs and Budget Working Team members to develop a plan for a residential air filtration in ECV (Apr, Aug, Sept, Oct, and Dec 2022 and Jan, Mar, and Apr 2023)                                                                                                                                         • April 2021, the ECV CSC prioritized $1 million from the Year 3 (Community Air Protection Program) CAPP Incentive Program funds to home air filtration/purifier systems                                                                                                                       • June 2022, South Coast AQMD submitted a residential air filtration project plan to CARB and approved (2022-15CIP-SC).                                                                                                                                                                                                                                                                                                       _x000a_• November 2022, Board approved and released a Request for Proposal to identifying vendors for program implementation.                                                                                                                       • January 2023, South Coast AQMD received and began evaluation of the 14 vendor applications offering over 20 air filtration units                                                                                                                             • March 2022, School Filtration Project Plan approved by CARB. CARB further clarified private school air filtration could not be funded with Community Air Protection Program (CAPP) funds.                                                                                                                                                                                                                                                      • April 2022, South Coast AQMD submitted a request to CARB to allow Supplemental Environmental (SEP) funds in lieu of CAPP funds to provide parochial and private schools air filtration_x000a_ • May 2022, South Coast AQMD Governing Board approved/released a Program Announcement (PA) for private schools and daycares to apply for air filtration funded by SEP funds_x000a_ • September 2022, South Coast AQMD received and began evaluation of the 205 school applications_x000a_ • July 2023, South Coast AQMD executed two contracts for the 184 eligible private schools and day cares to receive air filtration units, 8 within the ECV boundary                                                                                                                           "/>
    <s v="$1M HOME,       $1.1M SCHOOL"/>
    <s v="N/A"/>
    <s v="N/A"/>
    <n v="4"/>
    <n v="150"/>
  </r>
  <r>
    <x v="3"/>
    <s v="ECV-5b-03C"/>
    <s v="Public Outreach on Dust Events"/>
    <s v="Reduce exposure from the Salton Sea"/>
    <s v="Pursue a collaborative partnership with community organizations to conduct outreach (e.g., door hangers, handouts, and community events), including youth groups, on how to access real-time air quality data, subscribe to air quality alerts, report dust complaints, use the South Coast AQMD app to obtain air quality information, and access information on what to do when H2S levels are above the California Ambient Air Quality Standard (0.03 ppm), and update the CSC"/>
    <s v="South Coast AQMD"/>
    <n v="1"/>
    <n v="1"/>
    <n v="1"/>
    <n v="1"/>
    <n v="1"/>
    <n v="1"/>
    <x v="1"/>
    <s v="South Coast AQMD has been in continuous collaborations with California Natural Resources Agency (CNRA), Salton Sea Authority,  Imperial Irrigation District (IID), Riverside County, community organizations (Leadership Counsel for Justice and Accountability, Communities for a New California Education Fund, Alianza) on Salton Sea issues and projects. _x000a_Informational updates have been made in 3 CSC Meetings: October 2022 Q4, January 2023 Q1, and April 2023 Q2._x000a_Door hangers have been developed, printed and distributed and will continue to be shared out. Additional resources, such as Mobile app, 1-800-CUT-SMOG and How to Report Complaints have been shared out with community residents. Information on door hangers is available at: Fugitive Road Dust: http://www.aqmd.gov/docs/default-source/ab-617-ab-134/steering-committees/eastern-coachella-valley/door-hanger-dust.pdf?sfvrsn=8 and Hydrogen Sulfide: http://www.aqmd.gov/docs/default-source/ab-617-ab-134/steering-committees/eastern-coachella-valley/door-hanger-h2s.pdf?sfvrsn=8._x000a_South Coast AQMD will continue to pursue any additional opportunities, if available."/>
    <s v="N/A"/>
    <s v="N/A"/>
    <s v="N/A"/>
    <n v="5"/>
    <n v="151"/>
  </r>
  <r>
    <x v="3"/>
    <s v="ECV-5b-03D"/>
    <s v="Hydrogen Sulfide Outreach"/>
    <s v="Reduce exposure from the Salton Sea"/>
    <s v="Pursue a collaborative partnership with community organizations to conduct outreach in the community, including schools and other youth groups (e.g., Sierra Club Youth Group), to inform community members what to do when H2S levels are above the California Ambient Air Quality Standard (0.03 ppm)"/>
    <s v="South Coast AQMD"/>
    <n v="1"/>
    <n v="1"/>
    <n v="1"/>
    <n v="1"/>
    <n v="1"/>
    <n v="1"/>
    <x v="1"/>
    <s v="Door hangers describing helpful information regarding  Hydrogen Sulfide  have been developed, printed, and distributed, and will continue to be shared out to youth groups and students at various community events. Information continues to be shared at various community and youth events in Oasis, Mecca, Indio and North Shore (Nuestros Oasis, Communities for a New California Education Fund, CVUSD) since March 2023. South Coast AQMD will conduct ongoing outreach. Information on door hangers is available at:  Hydrogen Sulfide: http://www.aqmd.gov/docs/default-source/ab-617-ab-134/steering-committees/eastern-coachella-valley/door-hanger-h2s.pdf?sfvrsn=8 Informational updates have been made in 3 CSC Meetings: October 2022 Q4, January 2023 Q1, and April 2023 Q2. South Coast AQMD will continue to pursue any additional opportunities, if available."/>
    <s v="N/A"/>
    <s v="N/A"/>
    <s v="N/A"/>
    <n v="5"/>
    <n v="152"/>
  </r>
  <r>
    <x v="3"/>
    <s v="ECV-5b-03E"/>
    <s v="Air Quality Data"/>
    <s v="Reduce exposure from the Salton Sea"/>
    <s v="Work with local health care providers to provide requested air quality data (if available) and update the CSC"/>
    <s v="South Coast AQMD"/>
    <s v="N/A"/>
    <s v="N/A"/>
    <s v="N/A"/>
    <s v="N/A"/>
    <m/>
    <s v="N/A"/>
    <x v="2"/>
    <s v="No healthcare provider has requested air quality data at this time.                             South Coast AQMD will pursue this action in future reporting periods.                                                                                                                        "/>
    <s v="N/A"/>
    <s v="N/A"/>
    <s v="N/A"/>
    <n v="4"/>
    <n v="153"/>
  </r>
  <r>
    <x v="3"/>
    <s v="ECV-5b-03F"/>
    <s v="Green Space"/>
    <s v="Reduce exposure from the Salton Sea"/>
    <s v="Identify appropriate tree planting locations near areas of concern (e.g., mobile home parks and schools), to be updated annually, and seek opportunities to implement tree planting projects near sensitive receptors near the Salton Sea. If appropriate funding is identified, submit one to two applications, and update the CSC "/>
    <s v="South Coast AQMD"/>
    <n v="0.5"/>
    <n v="0.5"/>
    <n v="0"/>
    <n v="0"/>
    <m/>
    <n v="0.25"/>
    <x v="0"/>
    <s v="The CSC provided a few locations for tree planting (e.g., around the Salton Sea and along the rail line that crosses the community). South Coast AQMD informed the CSC about tree planting opportunities from other agencies (e.g., Treecovery Grant Program from the California ReLeaf Treecovery Grant and the Environmental Enhancement). South Coast AQMD has also identified policies in local and regional plans as opportunities to collaborate in tree planting projects and discussed potential tree species to be planted around the Salton Sea with IID. South Coast AQMD is continuing to seek new or existing programs that can provide funding and resources for tree planting in the community. Additionally, in November 2021, the South Coast AQMD Governing Board recognized $64,000 in CAPP Implementation funds for a request for proposal to seek vendors to identify funding opportunities for tree planting projects, which is available at: http://www.aqmd.gov/docs/default-source/Agendas/Governing-Board/2021/2021-nov5-011.pdf?sfvrsn=2. South Coast AQMD released  a Request for Proposals (RFP) to invite submissions from eligible bidders to prepare and submit workplan(s) that seek(s) funding to plant trees and/or increase green space in ECV. This RFP was made available on August 5th, 2022 but no application was received. South Coast AQMD is exploring options to strategize this action and identify additional funding resources."/>
    <s v="N/A"/>
    <s v="N/A"/>
    <s v="N/A"/>
    <n v="4"/>
    <n v="154"/>
  </r>
  <r>
    <x v="3"/>
    <s v="ECV-5c-01A"/>
    <s v="Pesticide Identification"/>
    <s v="Gather Information and Conduct Air Monitoring for Pesticides"/>
    <s v="Identify pesticides used in ECV (e.g., frequency, amount, and composition), share information on statewide efforts for a pesticide notification system, provide consultation on field activities, conduct data analysis of the information collected, and update the CSC "/>
    <s v="DPR &amp; Ag Commissioner"/>
    <n v="1"/>
    <n v="1"/>
    <n v="1"/>
    <n v="1"/>
    <n v="1"/>
    <n v="1"/>
    <x v="1"/>
    <s v="California Department of Pesticide Regulation (DPR) and Agricultural Commissioner's office have identified pesticides used in ECV and shared the information on statewide efforts for a pesticide notification system. Their input was gathered for field activities. Updates have been provided at the  March 2021, December 2021 Q4, January 2022 Q1, April 2022 Q2, and June 2022 Q3 CSC Meetings. Updates and discussions on the development of the Pesticides Monitoring Plan were held at 5 MWT meetings in: December 2, 2021, January 18, 2022, March 18, 2022, April 19, 2022, and June 22, 2022._x000a_South Coast AQMD will continue to provide additional information, if available."/>
    <s v="N/A"/>
    <s v="N/A"/>
    <s v="N/A"/>
    <n v="5"/>
    <n v="155"/>
  </r>
  <r>
    <x v="3"/>
    <s v="ECV-5c-01B"/>
    <s v="Pesticide Screening "/>
    <s v="Gather Information and Conduct Air Monitoring for Pesticides"/>
    <s v="Develop a screening approach for agricultural pesticides commonly used in ECV including a protocol for sampling and analysis, support prioritization of pesticides for potential air monitoring based on screening criteria and other relevant information, and update the CSC"/>
    <s v="OEHHA"/>
    <n v="1"/>
    <n v="1"/>
    <n v="1"/>
    <m/>
    <m/>
    <n v="1"/>
    <x v="1"/>
    <s v="CARB, the Office of Environmental Health Hazard Assessment (OEHHA), California Department of Pesticide Regulation (DPR), and South Coast AQMD collaborated closely to develop a screening tool for selection of pesticides to be monitored in ECV. Factors such as pesticide use reporting data, CalEnviroScreen 4.0 pesticide indicators, and information from literature were taken into consideration. Three pesticides were selected for sampling in ECV: metam sodium, 1,3-dichloropropene, and chloropicrin._x000a_All actions have been completed, and updates have been provided  at March 2021, December 2021, January 2022 Q1, April 2022 Q2, and June 2022 Q3 CSC Meetings. Updates and discussions on the development of the Pesticides Monitoring Plan were held at 5 Monitoring Working Team (MWT) meetings in: December 2, 2021, January 18, 2022, March 18, 2022, April 19, 2022, and June 22, 2022._x000a_South Coast AQMD will continue to provide additional information, if available."/>
    <s v="N/A"/>
    <s v="N/A"/>
    <s v="N/A"/>
    <n v="3"/>
    <n v="156"/>
  </r>
  <r>
    <x v="3"/>
    <s v="ECV-5c-01C and ECV-5c-01D"/>
    <s v="Pesticide Sampling"/>
    <s v="Gather Information and Conduct Air Monitoring for Pesticides"/>
    <s v="Support protocol development for pesticide sampling and analysis, coordinate sampling and analysis of pesticides, analyze pesticide samples, support data analysis and interpretation, and participate in field activities"/>
    <s v="South Coast AQMD, CARB, &amp; DPR"/>
    <n v="1"/>
    <n v="1"/>
    <n v="0.5"/>
    <n v="0.5"/>
    <n v="1"/>
    <n v="0.8"/>
    <x v="0"/>
    <s v="CARB and South Coast AQMD have worked closely to develop a protocol for pesticide sampling. This document provides details of the pesticide monitoring plan, including the list of sampling locations:_x000a_http://www.aqmd.gov/docs/default-source/ab-617-ab-134/camps/ecv/ecv-pesticides-ambient-air-monitoring-plan.pdf?sfvrsn=6. The pesticide sampling campaign initiated in November 2022 and was concluded in Feb 2023. Information on sampling locations were provided in January 2023 Q1 CSC Meeting and the link to presentation is available at: http://www.aqmd.gov/docs/default-source/ab-617-ab-134/steering-committees/eastern-coachella-valley/presentation-jan26-2023.pdf?sfvrsn=20."/>
    <s v="N/A"/>
    <s v="N/A"/>
    <s v="N/A"/>
    <n v="5"/>
    <n v="157"/>
  </r>
  <r>
    <x v="3"/>
    <s v="ECV-5c-02A"/>
    <s v="Community Health Risk Evaluation"/>
    <s v="Pursue Pesticides Emissions and Exposure Reductions"/>
    <s v="Evaluate potential community health risks/impacts based on air monitoring results and other relevant information"/>
    <s v="OEHHA &amp; DPR"/>
    <s v="N/A"/>
    <s v="N/A"/>
    <s v="N/A"/>
    <s v="N/A"/>
    <s v="N/A"/>
    <s v="N/A"/>
    <x v="2"/>
    <s v="South Coast AQMD will pursue this action in future reporting periods."/>
    <s v="N/A"/>
    <s v="N/A"/>
    <s v="N/A"/>
    <n v="3"/>
    <n v="158"/>
  </r>
  <r>
    <x v="3"/>
    <s v="ECV-5c-02B"/>
    <s v="Pesticide Notification"/>
    <s v="Pursue Pesticides Emissions and Exposure Reductions"/>
    <s v="Assist the ECV CSC in determining pesticide exposures and risks, identify opportunities to develop or amend pesticide regulations, support ECV CSC's exploration of a pesticide notification system, and update the CSC"/>
    <s v="DPR &amp; Ag Commissioner"/>
    <s v="N/A"/>
    <s v="N/A"/>
    <s v="N/A"/>
    <s v="N/A"/>
    <m/>
    <s v="N/A"/>
    <x v="2"/>
    <s v="South Coast AQMD will pursue this action in future reporting periods."/>
    <s v="N/A"/>
    <s v="N/A"/>
    <s v="N/A"/>
    <n v="4"/>
    <n v="159"/>
  </r>
  <r>
    <x v="3"/>
    <s v="ECV-5c-02B"/>
    <s v="Pesticide Workshop"/>
    <s v="Pursue Pesticides Emissions and Exposure Reductions"/>
    <s v="Collaborate with U.S. EPA to hold a Pesticides Workshop with the ECV Community and provide outreach materials, and information that include pesticide use enforcement, worker protection (including PPE and exposure reduction), and pesticide incident reporting and update the CSC"/>
    <s v="U.S. EPA"/>
    <n v="1"/>
    <n v="1"/>
    <n v="1"/>
    <n v="1"/>
    <m/>
    <n v="1"/>
    <x v="1"/>
    <s v="The California Department of Pesticide Regulation (DPR), in collaboration with U.S. EPA held a Pesticides Workshop on June 15-16, 2021 where South Coast AQMD presented. Updates have been provided at 8 MWT meetings on December 2, 2021, January 18, 2022, March 18, 2022, April 19, 2022, June 22, 2022, October 19, 2022, January 24, 2023, April 25, 2023 and at March 2021, December 2021 Q4, January 2022 Q1, April 2022 Q2, June 2022 Q3, October 2022 Q4, January 2023 Q1, and April 2023 Q2 CSC Meetings. Following DPR's suggestion, California Air Resources Board (CARB) completed ambient sample collections and is currently in the process analyzing the samples. CARB provided updates on the Pesticide Monitoring Plan at the October, 2023 CSC Meeting. _x000a_South Coast AQMD will continue to provide additional information, if available."/>
    <s v="N/A"/>
    <s v="N/A"/>
    <s v="N/A"/>
    <n v="4"/>
    <n v="160"/>
  </r>
  <r>
    <x v="3"/>
    <s v="ECV-5c-02B"/>
    <s v="Pesticide Consultation"/>
    <s v="Pursue Pesticides Emissions and Exposure Reductions"/>
    <s v="In consultation with South Coast AQMD, CARB, DPR, Agricultural Commissioner, and the CSC, develop community emission reduction plan (CERP) strategies for pesticides, if warranted"/>
    <s v="South Coast AQMD, CARB, &amp; DPR, Agricultural Commissioner"/>
    <n v="1"/>
    <n v="0.5"/>
    <n v="1"/>
    <m/>
    <m/>
    <n v="0.83333333333333337"/>
    <x v="0"/>
    <s v="South Coast AQMD has been in collaboration with California Air Resources Board (CARB) and California Department of Pesticide Regulation (DPR) to identify to strategies to reduce emissions and exposure from pesticide emissions and updates have been provided at 8 Monitoring Working Team (MWT) meetings on December 2, 2021, January 18, 2022, March 18, 2022, April 19, 2022, June 22, 2022, October 19, 2022, January 24, 2023, April 25, 2023 and at March 2021, December 2021 Q4, January 2022 Q1, April 2022 Q2, June 2022 Q3, October 2022 Q4, January 2023 Q1, and April 2023 Q2 CSC Meetings. Following  California Department of Pesticide Regulation's (DPR's) suggestion,  California Air Resources Board (CARB) completed sample collection and currently  in process of sample analysis. CARB provided updates on the Pesticide Monitoring Plan in the October 2022 Q3 CSC Meeting."/>
    <s v="N/A"/>
    <s v="N/A"/>
    <s v="N/A"/>
    <n v="3"/>
    <n v="161"/>
  </r>
  <r>
    <x v="3"/>
    <s v="ECV-5c-02C"/>
    <s v="Home Air Filtration and Weatherization"/>
    <s v="Pursue Pesticides Emissions and Exposure Reductions"/>
    <s v="Identify funding and pursue collaboration with the appropriate entities to implement home air filtration and weatherization projects and update the CSC"/>
    <s v="South Coast AQMD"/>
    <n v="1"/>
    <n v="1"/>
    <n v="1"/>
    <n v="0"/>
    <n v="0"/>
    <n v="0.6"/>
    <x v="0"/>
    <s v="This is an ongoing action. South Coast AQMD  conducted 9 meetings/workshops with CSCs and Budget Working Team members to develop a plan for a residential air filtration in ECV (April, August, September, October, and December 2022 and January, March, and April 2023)                                                                                                                                         • April 2021, the ECV CSC prioritized $1 million from the Year 3 Community Air Protection Program (CAPP) Incentive Program funds to home air filtration/purifier systems                                                                                                                       • June 2022, South Coast AQMD submitted a residential air filtration project plan to CARB and approved (2022-15CIP-SC)                                                                                                                                                                                                                                                                                                       _x000a_• November 2022, Board approved and released a Request for Proposal to identifying vendors for program implementation                                                                                                                       • January 2023, South Coast AQMD received and began evaluation of the 14 vendor applications offering over 20 air filtration units   "/>
    <s v="$1M HOME,       $1.1M SCHOOL"/>
    <s v="N/A"/>
    <s v="N/A"/>
    <n v="5"/>
    <n v="162"/>
  </r>
  <r>
    <x v="3"/>
    <s v="ECV-5c-02D"/>
    <s v="Collaborative Partnership with Local Farmers"/>
    <s v="Pursue Pesticides Emissions and Exposure Reductions"/>
    <s v="Pursue a collaborative partnership with Growing Coachella Valley Local Farmers and Growers to reduce emissions and exposure in ECV "/>
    <s v="South Coast AQMD"/>
    <n v="1"/>
    <n v="0"/>
    <n v="0.5"/>
    <m/>
    <m/>
    <n v="0.5"/>
    <x v="0"/>
    <s v="South Coast AQMD has been in collaboration with California Air Resources Board (CARB) and the California Department of Pesticide Regulation (DPR) to identify to strategies to reduce emissions and exposure from pesticide emissions. Following DPR's suggestion, CARB completed sample collection and is currently in process of the sample analysis. CARB provided updates on the Pesticide Monitoring Plan in the October 2022 Q4 CSC Meeting."/>
    <s v="N/A"/>
    <s v="N/A"/>
    <s v="N/A"/>
    <n v="3"/>
    <n v="163"/>
  </r>
  <r>
    <x v="3"/>
    <s v="ECV-5d-01A"/>
    <s v="PM10 Monitoring Network Expansion"/>
    <s v="Expand monitoring networks"/>
    <s v="Identify opportunities to expand the current South Coast AQMD PM10 monitoring network in ECV to: Provide near real-time PM10 and wind data to inform community and compare to Federal and/or State ambient air quality standards, track PM10 to assess effectiveness of emission reduction strategies, and update the CSC"/>
    <s v="South Coast AQMD"/>
    <n v="1"/>
    <n v="1"/>
    <n v="0.5"/>
    <n v="0.5"/>
    <n v="1"/>
    <n v="0.8"/>
    <x v="0"/>
    <s v="South Coast AQMD has discussed monitoring locations with the ECV CSC during the MWT meetings. Continuous measurements of PM10 and wind data are ongoing with the monitoring network in place at the ECV community, comprising 6 monitoring stations including Indio, Mecca, Torres-Martinez Tribal, Salton-Sea Near Shore, Salton Sea Park, and 29 Palms. Currently, the Indio site is down, pending relocation. Other sites remain active. _x000a_Discussions have taken place during one MWT meeting in June 22, 2022, and at January 2021, September 2021 Q3,  June 2022 Q3, and April 2023 Q2 CSC Meetings. MWT is participating and providing feedback while evaluating effectiveness."/>
    <s v="N/A"/>
    <s v="N/A"/>
    <s v="N/A"/>
    <n v="5"/>
    <n v="164"/>
  </r>
  <r>
    <x v="3"/>
    <s v="ECV-5d-01B"/>
    <s v="Real-Time PM10 Monitoring Data"/>
    <s v="Expand monitoring networks"/>
    <s v="Work with the CSC to create an air quality sensor network to provide real-time PM10 data, prioritizing locations based on CSC input where the public spends a significant amount of time, and co-locate air quality sensors with reference PM10 monitors at one South Coast AQMD monitoring station for verification of sensor performance, and update the CSC"/>
    <s v="South Coast AQMD"/>
    <n v="1"/>
    <n v="1"/>
    <n v="0.5"/>
    <n v="0.5"/>
    <n v="0.5"/>
    <n v="0.7"/>
    <x v="0"/>
    <s v="South Coast AQMD has established and continues to expand a network of air quality sensors to measure PM10 in ECV Community. Siting of the air quality sensors was conducted in close collaboration with the MWT and CSC. To date, seven sensors have been deployed and two of those sensors have been collocated with PM monitors, one at Mecca Air Monitoring Station, and one at Indio Air Monitoring Station (currently down, pending relocation). _x000a_Updates have been provided during 8 MWT meetings and at January 2021, September 2021 Q3, December 2021 Q4, and April 2022 Q2 CSC Meetings.  MWT meetings in which the sensor network was discussed were: February 16, 2021, March 4, 2021, March 23, 2021, April 21, 2021, May 4, 2021, January 18, 2022, March 18, 2022, and April 19, 2022."/>
    <s v="N/A"/>
    <s v="N/A"/>
    <s v="N/A"/>
    <n v="5"/>
    <n v="165"/>
  </r>
  <r>
    <x v="3"/>
    <s v="ECV-5d-02A"/>
    <s v="Paving Projects"/>
    <s v="Reduce emissions from fugitive road dust and off-roading"/>
    <s v="Collaborate with appropriate entities (e.g., homeowners’ associations, mobile home park owners) and the County of Riverside to work with the CSC to identify locations and timelines for paving projects; evaluate the addition of landscaping and paving projects, where feasible; identify funding opportunities; and update the CSC "/>
    <s v="South Coast AQMD"/>
    <n v="1"/>
    <n v="1"/>
    <n v="1"/>
    <n v="0.25"/>
    <n v="1"/>
    <n v="0.85"/>
    <x v="0"/>
    <s v="The ECV CSC prioritized $4.57 million for road paving projects from the Year 3 CAPP Incentive Program funds. South Coast AQMD has discussed potential locations with the ECV CSC and Riverside Housing and Workforce Solutions (HWS) and is developing &quot;Prioritized list of Properties to be Paved&quot; to implement paving projects.  In coordination with the Budget Working Team (BWT), South Coast AQMD developed a Paving Project Plan to implement paving projects in ECV. South Coast AQMD met with the BWT 4 times on February 22, 2022, March 15, 2022, May 3, 2022, and June 3, 2022 to develop the details of the Plan and additional 4 times on April 13, 2023, April 20, 2023, May 4, 2023, and May 26, 2023, to discuss amendments to the Plan. Additionally, South Coast AQMD attended a BWT Meeting with Imperial County Air Pollution Control District (ICAPCD) to discuss ICAPCD’s approach to paving projects in Imperial County. The Paving Project Plan was submitted to CARB for approval. South Coast AQMD developed a Program Announcement and presented it to the Stationary Source Committee in June and the South Coast AQMD Governing Board in August, 2023. Updates on the Program Announcement have been presented at April 2023 Q2 CSC Meeting. "/>
    <s v="$4.57M"/>
    <s v="N/A"/>
    <s v="TBD"/>
    <n v="5"/>
    <n v="166"/>
  </r>
  <r>
    <x v="3"/>
    <s v="ECV-5d-02B"/>
    <s v="Road Dust Emissions Reduction"/>
    <s v="Reduce emissions from fugitive road dust and off-roading"/>
    <s v="Collaborate with cities within ECV, tribes, and the County of Riverside to identify opportunities and funding to reduce emissions, such as: Restrict unnecessary public access to unpaved roads or off-road areas (signs and physical barriers); reduce speed limits on unpaved roads; identify funding to plant natural vegetation on unpaved surfaces; stabilize loose road surfaces; identify funding to expand street sweeping services; update the CSC"/>
    <s v="South Coast AQMD"/>
    <n v="1"/>
    <n v="1"/>
    <n v="1"/>
    <n v="0"/>
    <n v="0.75"/>
    <n v="0.75"/>
    <x v="0"/>
    <s v="The ECV CSC prioritized $4.57 million for road paving projects from the Year 3 CAPP Incentive Program funds. South Coast AQMD has discussed potential locations with the ECV CSC and Riverside Housing and Workforce Solutions (HWS) and is developing &quot;Prioritized list of Properties to be Paved&quot; to implement paving projects.  In coordination with the Budget Working Team (BWT), South Coast AQMD developed a Paving Project Plan to implement paving projects in ECV. South Coast AQMD met with the BWT 4 times on February 22, 2022, March 15, 2022, May 3, 2022, and June 3, 2022 to develop the details of the Plan and additional 4 times on April 13, 2023, April 20, 2023, May 4, 2023, and May 26, 2023, to discuss amendments to the Plan. The Paving Project Plan was submitted to CARB for approval. South Coast AQMD developed a Program Announcement and presented it to the Stationary Source Committee in June and the South Coast AQMD Governing Board in August, 2023. Updates on the Program Announcement have been presented at April 2023 Q2 CSC Meeting. _x000a_South Coast AQMD has been routinely providing updates in BWT meetings, through email communications, and at 5 quarterly CSC Meetings in April 2022 Q2, July 2022 Q3, October 2022 Q4,  January 2023 Q1, and April 2023 Q2. South Coast AQMD attended HWS' and Leadership Council's in person meetings on February 15th and April 25th 2023 respectively to provide updates on the paving project."/>
    <s v="4.57 M"/>
    <s v="N/A"/>
    <s v="TBD"/>
    <n v="5"/>
    <n v="167"/>
  </r>
  <r>
    <x v="3"/>
    <s v="ECV-5d-02C"/>
    <s v="Road Dust Priority Areas"/>
    <s v="Reduce emissions from fugitive road dust and off-roading"/>
    <s v="Collaborate with Comité Civico del Valle (CCV) to obtain complaint data from their IVAN community-based reporting system to address road dust-related air quality concerns within ECV to help identify potential high priority areas for surface stabilizing projects (e.g., road paving) and update the CSC"/>
    <s v="South Coast AQMD"/>
    <n v="0.5"/>
    <n v="0"/>
    <n v="0"/>
    <n v="0"/>
    <n v="0"/>
    <n v="0.1"/>
    <x v="0"/>
    <s v="South Coast AQMD has been reaching out to Comité Civico del Valle (CCV) since ECV was selected in 2019 for continuous collaboration. Future collaborations with CCV representatives will occur at Working Team Meetings. This action will be further pursued in future reporting periods."/>
    <s v="N/A"/>
    <s v="N/A"/>
    <s v="N/A"/>
    <n v="5"/>
    <n v="168"/>
  </r>
  <r>
    <x v="3"/>
    <s v="ECV-5d-02D"/>
    <s v="Dust Rule Enhancments"/>
    <s v="Reduce emissions from fugitive road dust and off-roading"/>
    <s v="Evaluate whether enhancements to Rules 403 and/or 403.1 or enforcement practices are needed based on CSC concerns about fugitive dust, conduct outreach to off-road equipment operators on Rules 403 and 403.1, and update the CSC"/>
    <s v="South Coast AQMD"/>
    <n v="1"/>
    <n v="1"/>
    <n v="1"/>
    <n v="1"/>
    <n v="0"/>
    <n v="0.8"/>
    <x v="0"/>
    <s v="South Coast AQMD provided a presentation on Rules 403 - Fugitive Dust and 403.1 - Supplemental Fugitive Dust Control Requirements for Coachella Valley Sources at the September 23, 2021 Q3 CSC Meeting. _x000a_South Coast AQMD is maintaining a list of fugitive dust concerns from the CSC, and determined that no enhancements for enforcement are needed for Rule 403 program. South Coast AQMD developed door-hangers in July 2022 which are continuously distributed at meetings. Distribution began in March 2023. South Coast AQMD also provided an infographic with Fugitive Dust rules and information to the CSC via email in April 2020, and presented an overview on Rule 403/ 403.1 in September 2021 Q3 CSC Meeting. South Coast AQMD will pursue this action in future reporting periods."/>
    <s v="N/A"/>
    <s v="N/A"/>
    <s v="N/A"/>
    <n v="5"/>
    <n v="169"/>
  </r>
  <r>
    <x v="3"/>
    <s v="ECV-5d-03A; ECV-5d-02E"/>
    <s v="Air Quality and Dust Alerts"/>
    <s v="Reduce emissions from fugitive road dust and off-roading"/>
    <s v="Conduct community outreach, including to schools and other youth groups (e.g., Sierra Club Youth Group), on subscribing to air quality alerts using the South Coast AQMD app to check air quality information (e.g., high wind advisories, air quality index and air quality forecasts), how to file a dust complaint, and update the CSC"/>
    <s v="South Coast AQMD"/>
    <n v="1"/>
    <n v="1"/>
    <n v="1"/>
    <n v="1"/>
    <m/>
    <n v="1"/>
    <x v="1"/>
    <s v="Door hanger describing helpful information regarding Fugitive Road Dust have been developed, printed and distributed and will continue to be shared out to youth groups and students. Information continues to be shared out at various community and youth events in Oasis, Mecca, Indio and North Shore (Nuestros Oasis, Communities for a New California Education Fund, Coachella Valley Unified School District) since March 2023, and South Coast AQMD will conduct ongoing outreach. Informational updates have been made in 3 CSC Meetings, October 2022 Q4, January 2023 Q1, and April 2023 Q2. Information on door hangers is available at: Fugitive Road Dust: http://www.aqmd.gov/docs/default-source/ab-617-ab-134/steering-committees/eastern-coachella-valley/door-hanger-dust.pdf?sfvrsn=8. _x000a_South Coast AQMD will continue to pursue any additional opportunities, if available. "/>
    <s v="N/A"/>
    <s v="N/A"/>
    <s v="N/A"/>
    <n v="4"/>
    <n v="170"/>
  </r>
  <r>
    <x v="3"/>
    <s v="ECV-5d-03B"/>
    <s v="School Air Filtration"/>
    <s v="Reduce emissions from fugitive road dust and off-roading"/>
    <s v="Installation of air filtration systems and replacement filters in schools, community centers, and homes to reduce exposure to dust emissions and update the CSC"/>
    <s v="South Coast AQMD"/>
    <n v="1"/>
    <n v="1"/>
    <n v="1"/>
    <n v="0.5"/>
    <n v="1"/>
    <n v="0.9"/>
    <x v="0"/>
    <s v="This is an ongoing action. South Coast AQMD conducted 9 meetings/workshops with CSCs and Budget Working Team members to develop a plan for a residential air filtration in ECV (April, August, September, October, and December 2022 and January, March, and April 2023)                                                                                                                                         • April 2021, the ECV CSC prioritized $1 million from the Year 3 Community Air Protection Program (CAPP) Incentive Program funds to home air filtration/purifier systems                                                                                                                       • June 2022, South Coast AQMD submitted a residential air filtration project plan to CARB and approved (2022-15CIP-SC)                                                                                                                                                                                                                                                                                                       _x000a_• November 2022, Board approved and released a Request for Proposal to identifying vendors for program implementation.                                                                                                                       • January 2023, South Coast AQMD received and began evaluation of the 14 vendor applications offering over 20 air filtration units                                                                                                                            _x000a_ • March 2022, School Filtration Project Plan approved by CARB. CARB further clarified private school air filtration could not be funded with (Community Air Protection Program) CAPP funds                                                                                                                                                                                                                                                      • April 2022, South Coast AQMD submitted a request to CARB to allow Supplemental Environmental (SEP) funds in lieu of CAPP funds to provide parochial and private schools air filtration_x000a_ • May 2022, South Coast AQMD Governing Board approved/released a Program Announcement (PA) for private schools and daycares to apply for air filtration funded by SEP funds_x000a_ • September 2022, South Coast AQMD received and began evaluation of the 205 school applications_x000a_ •July 2023, South Coast AQMD executed two contracts for the 184 eligible private schools and day cares to receive air filtration units, 8 within the ECV boundary _x000a_In addition, on April 2022, South Coast AQMD coordinated with Imperial Irrigation District to provide a presentation at the April 2022 Q2 CSC Meeting, informing CSC members of weatherization and other programs to help reduce exposure"/>
    <s v="$1M HOME,       $1.1M SCHOOL"/>
    <s v="N/A"/>
    <s v="N/A"/>
    <n v="5"/>
    <n v="171"/>
  </r>
  <r>
    <x v="3"/>
    <s v="ECV-5d-03C"/>
    <s v="Home Weatherization Funding"/>
    <s v="Reduce emissions from fugitive road dust and off-roading"/>
    <s v="Identify funding and pursue collaboration with the appropriate entities to implement home weatherization projects and update the CSC"/>
    <s v="South Coast AQMD"/>
    <n v="1"/>
    <n v="0"/>
    <n v="0"/>
    <n v="0"/>
    <n v="0.25"/>
    <n v="0.25"/>
    <x v="0"/>
    <s v="April 2022, South Coast AQMD coordinated with Imperial Irrigation District to provide a presentation at the April 2022 Q2 CSC Meeting, informing CSC members of weatherization and other programs to help reduce exposure."/>
    <s v="N/A"/>
    <s v="N/A"/>
    <s v="N/A"/>
    <n v="5"/>
    <n v="172"/>
  </r>
  <r>
    <x v="3"/>
    <s v="ECV-5e-01A"/>
    <s v="Sensor Network for PM2.5"/>
    <s v="Improve Monitoring Network"/>
    <s v="Work with the CSC and community to establish an air quality sensor network to: better understand PM2.5 levels from open burning in ECV; Identify repeat burn areas to characterize potential impacts on community members; and improve public information on spatiotemporal PM2.5 variability in the community"/>
    <s v="South Coast AQMD"/>
    <n v="1"/>
    <n v="0.5"/>
    <n v="0.5"/>
    <n v="0.5"/>
    <n v="1"/>
    <n v="0.7"/>
    <x v="0"/>
    <s v="South Coast AQMD has established and continues to expand a network of air quality sensors to measure PM2.5 in ECV Community. Siting of the air quality sensors was conducted in close collaboration with the MWT and CSC. The PM2.5 measurements gathered needs to be correlated with the information on location and times of the burns in order to characterize the community impacts. _x000a_Updates have been provided at 8 MWT meetings and at January 2021, September 2021 Q3, December 2021 Q4, and April 2022 Q2 CSC Meetings. MWT meetings in which the sensor network was discussed were: February 16, 2021, March 4, 2021, March 23, 2021, April 21, 2021, May 4, 2021, January 18, 2022, March 18, 2022, and April 19, 2022."/>
    <s v="N/A"/>
    <s v="N/A"/>
    <s v="N/A"/>
    <n v="5"/>
    <n v="173"/>
  </r>
  <r>
    <x v="3"/>
    <s v="ECV-5e-01A"/>
    <s v="PM2.5 Investigations"/>
    <s v="Improve Monitoring Network"/>
    <s v="Based on findings from monitoring PM2.5 levels, determine if follow up investigations are needed; conduct investigations, if any, and update the CSC"/>
    <s v="South Coast AQMD"/>
    <n v="0.5"/>
    <n v="0.5"/>
    <n v="0.5"/>
    <n v="0.5"/>
    <m/>
    <n v="0.5"/>
    <x v="0"/>
    <s v="South Coast AQMD has established and continues to expand a network of air quality sensors to measure PM2.5 in ECV Community. Siting of the air quality sensors was conducted in close collaboration with the Monitoring Working Team and CSC. South Coast AQMD continues to collect PM2.5 data, which is also accessible to the public via the Aeroqual AQY Sensor Data Dashboard."/>
    <s v="N/A"/>
    <s v="N/A"/>
    <s v="N/A"/>
    <n v="4"/>
    <n v="174"/>
  </r>
  <r>
    <x v="3"/>
    <s v="ECV-5e-02A"/>
    <s v="Open Burning Reduction"/>
    <s v="Reduce Emissions from Open Burning"/>
    <s v="Pursue emission reductions from open burning by: developing a list of available technologies, best practices and alternatives to open burning; assessing the feasibility of new requirements for open burning; enhancing enforcement efforts through additional inspections; conducting follow-up investigations; make referrals to appropriate agencies, and update the CSC"/>
    <s v="South Coast AQMD"/>
    <n v="1"/>
    <n v="0.5"/>
    <n v="0.75"/>
    <n v="0.75"/>
    <n v="0.5"/>
    <n v="0.7"/>
    <x v="0"/>
    <s v="South Coast AQMD provided alternatives to open burning at the July 2021 Q2 CSC Meeting. Additionally, South Coast AQMD is gathering a list of burning alternatives to determine feasibility of new requirements for open burning, and a stakeholder list to solicit input.  From 2019 to June 30, 2023, South Coast AQMD conducted enforcement of Rule 444 - Open Burning, including 488 open burn activities that included pre-permit inspections, permit inspections, burn observations and surveillance and 136 complaints, and referrals were sent to the Combustible Materials Taskforce run by CALFIRE. 4 Notice of Violations (NOVs) were issued in 2020 and 1 in 2023._x000a_South Coast AQMD will pursue the remaining actions in future reporting periods."/>
    <s v="N/A"/>
    <s v="N/A"/>
    <s v="N/A"/>
    <n v="5"/>
    <n v="175"/>
  </r>
  <r>
    <x v="3"/>
    <s v="ECV-5e-02B"/>
    <s v="Emergency Response to Open Burning"/>
    <s v="Reduce Emissions from Open Burning"/>
    <s v="Continue existing and pursue additional collaborative partnerships with: local tribes to reduce open burning through outreach, enforcement, and regulation; Riverside County Fire Department for focused enforcement of illegal burning sites; and Congressional office and Desert Healthcare District to develop an emergency response plan, and update the CSC"/>
    <s v="South Coast AQMD"/>
    <n v="1"/>
    <n v="1"/>
    <n v="1"/>
    <n v="0.5"/>
    <n v="0"/>
    <n v="0.7"/>
    <x v="0"/>
    <s v="South Coast AQMD has made initial contact with Torres-Martinez, Riverside County Fire Department, the Combustible Materials Task Force, and Desert Healthcare District &amp; Foundation (DHCD&amp;F).  DHCD&amp;F has developed an Air Quality Emergency Communication Plan and South Coast AQMD has provided comments, which will be incorporated before public release. South Coast AQMD will continue this collaboration to identify ways to address open burning."/>
    <s v="N/A"/>
    <s v="N/A"/>
    <s v="N/A"/>
    <n v="5"/>
    <n v="176"/>
  </r>
  <r>
    <x v="3"/>
    <s v="ECV-5e-02C"/>
    <s v="Open Burning Alternatives"/>
    <s v="Reduce Emissions from Open Burning"/>
    <s v="Pursue funding opportunities for equipment or services to be used as alternatives to agricultural burning (e.g. chippers, grinders, digesters, air curtain destructors, etc.) and emergency burning for freeze prevention (e.g. fan systems), and update CSC"/>
    <s v="South Coast AQMD"/>
    <n v="1"/>
    <n v="0.25"/>
    <n v="0"/>
    <n v="0"/>
    <m/>
    <n v="0.3125"/>
    <x v="0"/>
    <s v="South Coast AQMD incorporated a control measure (MCS-02) in the 2022 Air Quality Management Plan (AQMP) to reduce particulate matter (PM) emissions from fires and open burning via hand-thinning, mechanical thinning, and the use of chipping equipment (chipping) to mitigate excess fuels. South Coast AQMD is working with local fire agencies to pursue funding opportunities. Additionally, South Coast AQMD contacted Mountain Rim Fire Safe Council (MSFRC) to discuss opportunities for collaboration."/>
    <s v="N/A"/>
    <s v="N/A"/>
    <s v="N/A"/>
    <n v="4"/>
    <n v="177"/>
  </r>
  <r>
    <x v="3"/>
    <s v="ECV-5e-02D and ECV-5e-02E"/>
    <s v="Outreach on Open Burning"/>
    <s v="Reduce Emissions from Open Burning"/>
    <s v="Conduct outreach to farm owners, operators, and workers to encourage: best burn practices and methods to reduce emissions; rules and regulations on open burning; and ways to report suspected illegal burning, and update the CSC "/>
    <s v="South Coast AQMD"/>
    <n v="1"/>
    <n v="0.5"/>
    <n v="1"/>
    <n v="0.5"/>
    <m/>
    <n v="0.75"/>
    <x v="0"/>
    <s v="South Coast AQMD developed an infographic that provided an overview of Rule 444 - Open Burning and provided it to the CSC. South Coast AQMD is identifying opportunities and/or developing additional outreach materials to continue providing outreach. Open burning presentations were conducted on August 2020 and April 2021. The outreach material is available at:  _x000a_https://www.aqmd.gov/docs/default-source/ab-617-ab-134/steering-committees/eastern-coachella-valley/agricultural-burning.pdf?sfvrsn=14"/>
    <s v="N/A"/>
    <s v="N/A"/>
    <s v="N/A"/>
    <n v="4"/>
    <n v="178"/>
  </r>
  <r>
    <x v="3"/>
    <s v="ECV-5e-03A"/>
    <s v="Public Outreach Materials on Open Burning"/>
    <s v="Reduce Exposure to Open Burning"/>
    <s v="Pursue collaborative partnerships with: Riverside County Fire Department and community organizations to develop and distribute informational materials related to open burning, fire safety, and air pollution; and Desert Health Care District (DHCD) to obtain information on their response and prevention plan, and update the CSC"/>
    <s v="South Coast AQMD"/>
    <n v="1"/>
    <n v="1"/>
    <n v="1"/>
    <n v="0.75"/>
    <n v="0.5"/>
    <n v="0.85"/>
    <x v="0"/>
    <s v="South Coast AQMD has made initial contact with Torres-Martinez, Riverside County Fire Department, the Combustible Materials Task Force, and Desert Healthcare District &amp; Foundation (DHCD&amp;F). Desert Health Care District and Foundation  has developed an Air Quality Emergency Communication Plan and South Coast AQMD has provided comments, which will be incorporated before public release. South Coast AQMD will continue this collaboration to identify ways to address open burning. South Coast AQMD will continue to pursue any additional opportunities, if available."/>
    <s v="N/A"/>
    <s v="N/A"/>
    <s v="N/A"/>
    <n v="5"/>
    <n v="179"/>
  </r>
  <r>
    <x v="3"/>
    <s v="ECV-5e-03B"/>
    <s v="Permitted Burning Notification System"/>
    <s v="Reduce Exposure to Open Burning"/>
    <s v="Pursue opportunities to develop an online system (e.g., notification system, database) that informs the community when South Coast AQMD permitted burning is expected to occur and update the CSC"/>
    <s v="South Coast AQMD"/>
    <n v="0.7"/>
    <n v="0"/>
    <n v="0"/>
    <n v="0"/>
    <m/>
    <n v="0.17499999999999999"/>
    <x v="0"/>
    <s v="South Coast AQMD has initiated the notification development process and will pursue next steps in future reporting periods.                          "/>
    <s v="N/A"/>
    <s v="N/A"/>
    <s v="N/A"/>
    <n v="4"/>
    <n v="180"/>
  </r>
  <r>
    <x v="3"/>
    <s v="ECV-5e-03C"/>
    <s v="Air Filtration near Frequent Burn Sites"/>
    <s v="Reduce Exposure to Open Burning"/>
    <s v="Identify funding to implement weatherization projects and to install and maintain air filtration systems at schools and homes located near frequent burn sites"/>
    <s v="South Coast AQMD"/>
    <n v="1"/>
    <n v="1"/>
    <n v="0"/>
    <n v="0.5"/>
    <m/>
    <n v="0.625"/>
    <x v="0"/>
    <s v="This is an ongoing action, South Coast AQMD  conducted 9 meetings/workshops with CSCs and Budget Working Team members to develop a plan for a residential air filtration in ECV (April, August, September, October, and December 2022 and January, March, and April 2023)                                                                                                                                         • April 2021, the ECV CSC prioritized $1 million from the Year 3 Community Air Protection Program (CAPP) Incentive Program funds to home air filtration/purifier systems   _x000a_ • March 2022, School Filtration Project Plan approved by CARB. CARB further clarified private school air filtration could not be funded with (Community Air Protection Program) CAPP funds                                                                                                                                                                                                                                                      • April 2022, South Coast AQMD submitted a request to CARB to allow Supplemental Environmental (SEP) funds in lieu of CAPP funds to provide parochial and private schools air filtration_x000a_ • May 2022, South Coast AQMD Governing Board approved/released a Program Announcement (PA) for private schools and daycares to apply for air filtration funded by SEP funds_x000a_• June 2022, South Coast AQMD submitted a residential air filtration project plan to CARB and approved (2022-15CIP-SC)   _x000a_ • September 2022, South Coast AQMD received and began evaluation of the 205 school applications                                                                                                                                                                                                                                                                                                                                                                                                                        _x000a_• November 2022, Board approved and released a Request for Proposal to identifying vendors for program implementation.                                                                                                                       • January 2023, South Coast AQMD received and began evaluation of the 14 vendor applications offering over 20 air filtration units                                                                                                                            _x000a_ • July 2023, South Coast AQMD executed two contracts for the 184 eligible private schools and day cares to receive air filtration units, 8 within the ECV boundary_x000a_In addition, on April 2022, South Coast AQMD coordinated with Imperial Irrigation District to provide a presentation at the April 2022 Q2 CSC Meeting, informing CSC members of weatherization and other programs to help reduce exposure"/>
    <s v="$1M HOME,       $1.1M SCHOOL"/>
    <s v="N/A"/>
    <s v="N/A"/>
    <n v="4"/>
    <n v="181"/>
  </r>
  <r>
    <x v="3"/>
    <s v="ECV-5e-04A"/>
    <s v="Illegal Dumping Compliance"/>
    <s v="Reduce Illegal Dumping"/>
    <s v="Pursue collaborative partnership with Riverside County Code Enforcement to conduct focused enforcement of illegal dumping laws, improve the system to report potential dumping violations, and Fire Department to provide guidance and educational materials to community on potential fire hazards related to illegal dumping, and how to report such fires"/>
    <s v="South Coast AQMD"/>
    <n v="0.75"/>
    <n v="0.5"/>
    <n v="0"/>
    <n v="0"/>
    <m/>
    <n v="0.3125"/>
    <x v="0"/>
    <s v="South Coast AQMD interacts with other agencies through the Combustible Materials Taskforce on a monthly basis. Illegal dump sites are being reported to code enforcement for follow-up and enforcement. South Coast AQMD will pursue this action in future reporting periods._x000a__x000a_"/>
    <s v="N/A"/>
    <s v="N/A"/>
    <s v="N/A"/>
    <n v="4"/>
    <n v="182"/>
  </r>
  <r>
    <x v="3"/>
    <s v="ECV-5e-04A"/>
    <s v="Illegal Dumping Complaint System"/>
    <s v="Reduce Illegal Dumping"/>
    <s v="Pursue collaborative partnership with community-based organizations, including Comité Civico Del Valle (CCV) and Coachella Valley Environmental Justice Task Force (CVEJTF), to establish a complaint-report tracking system to better track illegal dumping activities, and implement an outreach campaign for the IVAN reporting system for illegal dumping"/>
    <s v="South Coast AQMD"/>
    <n v="1"/>
    <n v="0.5"/>
    <n v="0"/>
    <n v="0"/>
    <n v="0"/>
    <n v="0.3"/>
    <x v="0"/>
    <s v="South Coast AQMD developed the mobile application for complaint reporting.  South Coast AQMD is in the process of upgrading its  internal complaint tracking system.   Community members can now file complaints via telephone, website, or mobile application at: https://www.aqmd.gov/home/air-quality/complaints"/>
    <s v="N/A"/>
    <s v="N/A"/>
    <s v="N/A"/>
    <n v="5"/>
    <n v="183"/>
  </r>
  <r>
    <x v="3"/>
    <s v="ECV-5e-04A"/>
    <s v="Illegal Dumping Prevention and Clean Up "/>
    <s v="Reduce Illegal Dumping"/>
    <s v="Pursue collaborative partnership with Waste Management, Riverside County Department of Waste Resources, Community Councils, and local farm owners, landowners, and landscapers to identify ways to reduce illegal dumping (e.g., fencing, composting) and/or conduct clean-up services (e.g., monthly free waste collection day and related outreach)"/>
    <s v="South Coast AQMD"/>
    <n v="1"/>
    <n v="0.5"/>
    <n v="0.5"/>
    <n v="0.5"/>
    <n v="0.5"/>
    <n v="0.6"/>
    <x v="0"/>
    <s v="The Combustible Materials Task Force presented on illegal dumping at the March 2021 Q1 CSC Meeting. South Coast AQMD began discussions with Riverside County Fire Department and other local agencies to gather informational material related to open burning.  South Coast AQMD has compiled information on illegal dumping rules and regulations, complaint lines to report illegal dumping, and legal locations to dump and developed infographics on  &quot;Fire Prevention in Green Waste Piles and Waste Disposal Sites to prevent Illegal Dumping&quot; and &quot;Rules pertaining to agricultural burning&quot; and shared with the ECV community through email in March 2023.                                                                                                                                "/>
    <s v="N/A"/>
    <s v="N/A"/>
    <s v="N/A"/>
    <n v="5"/>
    <n v="184"/>
  </r>
  <r>
    <x v="3"/>
    <s v="ECV-5e-04A"/>
    <s v="Combustible Material Task Force Collaboration"/>
    <s v="Reduce Illegal Dumping"/>
    <s v="Pursue collaborative partnership with Combustible Material Task Force to support green waste complaint reporting and follow-up investigations"/>
    <s v="South Coast AQMD"/>
    <n v="0.75"/>
    <n v="1"/>
    <n v="0"/>
    <n v="0"/>
    <n v="0"/>
    <n v="0.35"/>
    <x v="0"/>
    <s v="South Coast AQMD interacts with other agencies through the Combustible Materials Taskforce on a monthly basis._x000a_Measures to support green waste complaint reporting mobile app. Follow-up inspections are being conducted._x000a__x000a_South Coast AQMD interacts with other agencies through the Combustible Materials Taskforce on a monthly basis._x000a_Since August 2022, green waste complaints can be filed via telephone, web, or mobile app.  South Coast AQMD responds to all complaints.  South Coast AQMD will provide updates in future reporting periods. "/>
    <s v="N/A"/>
    <s v="N/A"/>
    <s v="N/A"/>
    <n v="5"/>
    <n v="185"/>
  </r>
  <r>
    <x v="3"/>
    <s v="ECV-5e-04A"/>
    <s v="CVAG Collaboration on Illegal Dumping"/>
    <s v="Reduce Illegal Dumping"/>
    <s v="Pursue collaborative partnership with Coachella Valley Association of Governments (CVAG) to encourage future allocations of funds to address illegal dumping"/>
    <s v="South Coast AQMD"/>
    <n v="0"/>
    <n v="0"/>
    <n v="0"/>
    <n v="0"/>
    <m/>
    <n v="0"/>
    <x v="2"/>
    <s v="South Coast AQMD will pursue this action in future reporting periods."/>
    <s v="N/A"/>
    <s v="N/A"/>
    <s v="N/A"/>
    <n v="4"/>
    <n v="186"/>
  </r>
  <r>
    <x v="3"/>
    <s v="ECV-5e-04A"/>
    <s v="Prevention of Illegal Dumping on Tribal Lands"/>
    <s v="Reduce Illegal Dumping"/>
    <s v="Pursue collaborative partnership with Torres Martinez Desert Cahuilla Indians (TMDCI) to pursue opportunities (e.g., fencing, berm construction, camera/drone technology) to address illegal dumping on tribal lands"/>
    <s v="South Coast AQMD"/>
    <s v="N/A"/>
    <s v="N/A"/>
    <s v="N/A"/>
    <s v="N/A"/>
    <s v="N/A"/>
    <s v="N/A"/>
    <x v="2"/>
    <s v="South Coast AQMD will pursue this action in future reporting periods."/>
    <s v="N/A"/>
    <s v="N/A"/>
    <s v="N/A"/>
    <n v="5"/>
    <n v="187"/>
  </r>
  <r>
    <x v="3"/>
    <s v="ECV-5e-04B"/>
    <s v="Outreach on Reporting Illegal Dumping"/>
    <s v="Reduce Illegal Dumping"/>
    <s v="Conduct outreach (e.g., Public Service Announcements) to community members, including schools and other youth groups (e.g., Sierra Club Youth Group), and farm workers on how to report illegal dumping activities and update the CSC"/>
    <s v="South Coast AQMD"/>
    <n v="0"/>
    <n v="0"/>
    <n v="0"/>
    <n v="0"/>
    <m/>
    <n v="0"/>
    <x v="2"/>
    <s v="South Coast AQMD is developing materials to conduct outreach for this action. South Coast AQMD has worked with the Outreach Working Team to identify CERP actions, including this one, to establish outreach targets, a timeline, and responsibilities for implementing the action."/>
    <s v="N/A"/>
    <s v="N/A"/>
    <s v="N/A"/>
    <n v="4"/>
    <n v="188"/>
  </r>
  <r>
    <x v="3"/>
    <s v="ECV-5e-04C"/>
    <s v="Funding Opportunities for Illegal Dumping Clean up"/>
    <s v="Reduce Illegal Dumping"/>
    <s v="Pursue funding opportunities for waste collection services for illegally dumped waste, non-agricultural waste disposal (i.e., waste collection event), and fencing or berm construction or drone/camera technology to discourage illegal dumping, and update the CSC "/>
    <s v="South Coast AQMD"/>
    <n v="0"/>
    <n v="0"/>
    <n v="0"/>
    <n v="0"/>
    <m/>
    <n v="0"/>
    <x v="2"/>
    <s v="South Coast AQMD will pursue this action in future reporting periods."/>
    <s v="N/A"/>
    <s v="N/A"/>
    <s v="N/A"/>
    <n v="4"/>
    <n v="189"/>
  </r>
  <r>
    <x v="3"/>
    <s v="ECV-5f-01A"/>
    <s v="Diesel Source Identification and Outreach"/>
    <s v="Reduce Emissions and Exposure from Diesel Mobile Sources"/>
    <s v="Identify air quality concerns related to diesel mobile sources, quantify emissions from diesel mobile sources, provide an informational workshop on diesel mobile sources, and update the CSC "/>
    <s v="South Coast AQMD"/>
    <n v="1"/>
    <n v="0"/>
    <n v="0"/>
    <n v="0"/>
    <n v="1"/>
    <n v="0.4"/>
    <x v="0"/>
    <s v="CSC members have identified specific air quality concerns related to diesel mobile sources. In close collaboration with Monitoring Working Team (MWT) and CSC, South Coast AQMD has established and continues to expand a network of air quality sensors to measure PM2.5 and NO2 in the Eastern Coachella Valley Community. South Coast AQMD has also deployed total carbon and black carbon monitors at the Mecca monitoring station. Updates have been provided at 8 MWT meetings and at January 2021, September 2021 Q2, December 2021 Q3, and April 2022 Q2 CSC Meetings. "/>
    <s v="N/A"/>
    <s v="N/A"/>
    <s v="N/A"/>
    <n v="5"/>
    <n v="190"/>
  </r>
  <r>
    <x v="3"/>
    <s v="ECV-5f-01A"/>
    <s v="Sensor Network for Diesel Emissions"/>
    <s v="Reduce Emissions and Exposure from Diesel Mobile Sources"/>
    <s v="If prioritized by the CSC, create an air quality sensor network for measurements of PM2.5 and NO2 supported by black carbon measurements (where possible and for limited duration) to better understand the impact of diesel emissions in the community"/>
    <s v="South Coast AQMD"/>
    <n v="1"/>
    <n v="0.5"/>
    <n v="0.5"/>
    <n v="1"/>
    <m/>
    <n v="0.75"/>
    <x v="0"/>
    <s v="South Coast AQMD has established and continues to expand a network of air quality sensors to measure PM2.5 and NO2 in ECV Community. A continuous Black Carbon monitor is also installed at Mecca Air Monitoring Station. Siting of the air quality sensors was conducted in close collaboration with the MWT and CSC. _x000a_Updates have been provided at 8 MWT meetings and at January 2021, September 2021 Q3, December 2021 Q4, and April 2022 Q2 CSC Meetings.  MWT meetings in which the sensor network was discussed were: February 16, 2021, March 4, 2021, March 23, 2021, April 21, 2021, May 4, 2021, January 18, 2022, March 18, 2022, and April 19, 2022."/>
    <s v="N/A"/>
    <s v="N/A"/>
    <s v="N/A"/>
    <n v="4"/>
    <n v="191"/>
  </r>
  <r>
    <x v="3"/>
    <s v="ECV-5f-01A"/>
    <s v="No Truck Idling"/>
    <s v="Reduce Emissions and Exposure from Diesel Mobile Sources"/>
    <s v="If prioritized by the CSC, collaborate with CARB to identify opportunities for focused enforcement and additional regulatory measures; conduct outreach on how to report idling trucks; and identify and prioritize locations for no idling sign installation"/>
    <s v="South Coast AQMD &amp; CARB"/>
    <n v="0"/>
    <n v="0.5"/>
    <n v="0"/>
    <n v="0"/>
    <n v="0"/>
    <n v="0.1"/>
    <x v="0"/>
    <s v="Materials have been developed, but outreach is pending. South Coast AQMD will pursue the remaining actions in future reporting periods.  "/>
    <s v="N/A"/>
    <s v="N/A"/>
    <s v="N/A"/>
    <n v="5"/>
    <n v="192"/>
  </r>
  <r>
    <x v="3"/>
    <s v="ECV-5f-01A"/>
    <s v="Truck Traffic Restricitions"/>
    <s v="Reduce Emissions and Exposure from Diesel Mobile Sources"/>
    <s v="If prioritized by the CSC, identify opportunities to collaborate with local land use and transportation agencies to restrict heavy-duty trucks from transiting near sensitive land uses and implement vegetative barriers around the railroad that passed through the community"/>
    <s v="South Coast AQMD"/>
    <s v="N/A"/>
    <s v="N/A"/>
    <s v="N/A"/>
    <s v="N/A"/>
    <s v="N/A"/>
    <s v="N/A"/>
    <x v="2"/>
    <s v="South Coast AQMD will pursue this action in future reporting periods."/>
    <s v="N/A"/>
    <s v="N/A"/>
    <s v="N/A"/>
    <n v="5"/>
    <n v="193"/>
  </r>
  <r>
    <x v="3"/>
    <s v="ECV-5f-01B"/>
    <s v="Truck Replacement Incentives"/>
    <s v="Reduce Emissions and Exposure from Diesel Mobile Sources"/>
    <s v="Identify opportunities to incentivize the replacement of older, higher polluting on-road (e.g., trucks) and off-road (e.g., tractors, freight trains, agricultural equipment) equipment with cleaner technology; and update the CSC"/>
    <s v="South Coast AQMD"/>
    <n v="1"/>
    <n v="1"/>
    <n v="0.5"/>
    <n v="0"/>
    <m/>
    <n v="0.625"/>
    <x v="0"/>
    <s v="South Coast AQMD provided funding in ECV for off-road equipment primarily in the Agricultural sector (e.g., tractors, forklifts, loaders) a total of $24.6M to date in Year 1 through Year 3 Community Air Protection Program (CAPP) Incentive Program funding. This resulted in 116.2 TPY (NOX), 13.6 TPY (ROG) and 9.4 TPY (PM). Additional funding from CAPP Year 5 and 6 funds will further support this action as projects are currently being evaluated under the 2023 Carl Moyer Program solicitation. South Coast AQMD intends to provide updates to CSCs in Q4 2023/Q1 2024."/>
    <s v="249 off-road projects (Ag and non-Ag) = $24.6M"/>
    <s v="N/A"/>
    <s v="NOX = 116.2 (TPY)_x000a_PM = 9.4 (TPY)"/>
    <n v="4"/>
    <n v="194"/>
  </r>
  <r>
    <x v="3"/>
    <s v="ECV-5f-01C"/>
    <s v="Zero Emission School Buses"/>
    <s v="Reduce Emissions and Exposure from Diesel Mobile Sources"/>
    <s v="Identify funding opportunities to replace older diesel school buses with zero or near-zero emission school buses in ECV in all school districts within ECV and update the CSC"/>
    <s v="South Coast AQMD"/>
    <n v="1"/>
    <n v="1"/>
    <n v="1"/>
    <n v="0"/>
    <m/>
    <n v="0.75"/>
    <x v="0"/>
    <s v="Replacement of School buses to zero or near-zero emission technology was identified as a potential community-identified project to allocate Year 3 Community Air Protection Program (CAPP) Incentive Program funds to. In December 2021, South Coast AQMD Governing Board approved school bus replacement projects under Lower-Emission School Bus Program (LESBP). Of the 178 projects at $47M, six (6) projects were located in ECV. South Coast AQMD plans to update the CSC in Q3 2023/Q1 2024."/>
    <s v="6 school bus replacement projects ((2) ZE and (4) CNG) = $1.6M"/>
    <s v="N/A"/>
    <s v="NOX = 1.6 (TPY)_x000a_PM = 0.1 (TPY)"/>
    <n v="4"/>
    <n v="195"/>
  </r>
  <r>
    <x v="3"/>
    <s v="ECV-5f-01D"/>
    <s v="Zero Emission Infrastructure"/>
    <s v="Reduce Emissions and Exposure from Diesel Mobile Sources"/>
    <s v="Identify funding to install zero emission charging infrastructure in ECV and update the CSC"/>
    <s v="South Coast AQMD"/>
    <n v="0.5"/>
    <n v="0"/>
    <n v="0"/>
    <n v="0.5"/>
    <m/>
    <n v="0.25"/>
    <x v="0"/>
    <s v="In January 2023 Q1 CSC Meeting, South Coast AQMD provided updates Carl Moyer Program which included zero emission Infrastructure category. "/>
    <s v="N/A"/>
    <s v="N/A"/>
    <s v="N/A"/>
    <n v="4"/>
    <n v="196"/>
  </r>
  <r>
    <x v="3"/>
    <s v="ECV-5g-01A"/>
    <s v="Greenleaf Power Plant Emissions Reduction"/>
    <s v="Reduce Emissions from Greenleaf Desert Power View Plant"/>
    <s v="Work with CSC, tribal government and USEPA to identify air quality concerns related to Greenleaf Desert View Power Plant (e.g., CSC survey), and compile emissions, pollution controls, and compliance history for Greenleaf, and update the CSC"/>
    <s v="South Coast AQMD &amp; U.S. EPA"/>
    <n v="0.5"/>
    <n v="1"/>
    <n v="1"/>
    <n v="1"/>
    <m/>
    <n v="0.875"/>
    <x v="0"/>
    <s v="South Coast AQMD has been in conversations with U.S. EPA to obtain information about the facility (e.g., regulatory jurisdiction). U.S. EPA provided an overview during the January 2022 quarter 1 CSC Meeting on U.S. EPA Authority, Monitoring and Enforcement Agreement, Federal Permit Conditions and Federal enforcement and compliance of the facility. Desert View Power also presented additional information on the facility at the 2022 Q2 CSC Meeting. Fixed-site monitoring of PM and its composition is ongoing at Mecca station. South Coast AQMD has been working with Coachella Valley Housing Authority for potential deployment of air quality sensor near the facility. Updates have been provided  at 13 MWT meetings and at January  2021, September 2021 Q3, December 2021 Q4, April 2022 Q2, and June 2022 Q3 CSC Meetings. "/>
    <s v="N/A"/>
    <s v="N/A"/>
    <s v="N/A"/>
    <n v="4"/>
    <n v="197"/>
  </r>
  <r>
    <x v="3"/>
    <s v="ECV-5g-01A"/>
    <s v="Greenleaf Power Plant Sensor Deployment"/>
    <s v="Reduce Emissions from Greenleaf Desert Power View Plant"/>
    <s v="Work with CSC, tribal government and USEPA to conduct PM monitoring near the facility, identify strategic locations for air quality sensor deployment to capture potential PM2.5 emissions from the facility, and assess the potential impact on the community"/>
    <s v="South Coast AQMD"/>
    <n v="1"/>
    <n v="1"/>
    <n v="0.5"/>
    <n v="0.5"/>
    <n v="0.75"/>
    <n v="0.75"/>
    <x v="0"/>
    <s v="Fixed-site monitoring of PM and its components is ongoing at the Mecca station (located within the perimeter of Saul Martinez Elementary School, and one mile southeast to the power plant). South Coast AQMD has been working with Coachella Valley Housing Authority for potential deployment of air quality sensors (that can measure PM2.5 among other pollutants) in the Paseo De Los Heroes facility, which is one of the closest residential locations near the Greenleaf power plant. _x000a_Updates have been provided  at 9 MWT meetings and at January 2021, September 2021 Q3, December 2021 Q4, and April 2022 Q2 CSC Meetings. MWT meetings in which Greenleaf Dessert View Power Plant or the sensor network was discussed were: February 16, 2021, March 4, 2021, March 23, 2021, April 21, 2021, May 4, 2021, January 18, 2022, March 18, 2022,  April 19, 2022, and July 26, 2022. South Coast AQMD will pursue the remaining actions in future reporting periods."/>
    <s v="N/A"/>
    <s v="N/A"/>
    <s v="N/A"/>
    <n v="5"/>
    <n v="198"/>
  </r>
  <r>
    <x v="3"/>
    <s v="ECV-5g-01A"/>
    <s v="Greenspace near Greenleaf Power Plant"/>
    <s v="Reduce Emissions from Greenleaf Desert Power View Plant"/>
    <s v="Work with CSC, tribal government and USEPA to identify appropriate tree planting locations near areas of concern (e.g., mobile home parks and schools), to be updated annually, and seek opportunities to implement tree planting projects around the perimeter of the facility. If appropriate funding is identified, submit one to two applications. "/>
    <s v="South Coast AQMD"/>
    <n v="1"/>
    <n v="0.75"/>
    <n v="0.5"/>
    <n v="0"/>
    <n v="0"/>
    <n v="0.45"/>
    <x v="0"/>
    <s v="The CSC provided some potential tree planting locations (e.g., around the Salton Sea and along the rail line that crosses the community). South Coast AQMD informed the CSC about tree planting opportunities from other agencies (e.g., Treecovery Grant Program from the California Releaf Treecovery Grant and the Environmental Enhancement). South Coast AQMD has also identified policies in local and regional plans as opportunities to collaborate in tree planting projects and discussed potential tree species to be planted around the Salton Sea with IID. South Coast AQMD is continuing to seek new or existing sources or programs that can provide funding for tree planting. Additionally, in November 2021, the South Coast AQMD Governing Board recognized $64,000 in CAPP Implementation funds for a request for proposals to seek contractors to identify funding opportunities for tree planting projects, which is available at: http://www.aqmd.gov/docs/default-source/Agendas/Governing-Board/2021/2021-nov5-011.pdf?sfvrsn=2. South Coast AQMD released a Request for Proposals (RFP) to invite submissions from eligible bidders to prepare and submit workplan(s) that seek(s) funding to plant trees and/or increase green space in ECV. This RFP was made available on August 5th, 2022 but no application was received. South Coast AQMD is exploring additional options to implement this action and identify additional funding resources."/>
    <s v="N/A"/>
    <s v="N/A"/>
    <s v="N/A"/>
    <n v="5"/>
    <n v="199"/>
  </r>
  <r>
    <x v="3"/>
    <s v="ECV-5g-01A"/>
    <s v="Air Filtration Near Greenleaf Power Plant"/>
    <s v="Reduce Exposure to Harmful Air Pollutants "/>
    <s v="Work with CSC, tribal government and USEPA to identify funding to implement weatherization projects and to install and maintain air filtration systems at schools, community centers and homes to reduce exposure to industrial, commercial and other sources."/>
    <s v="South Coast AQMD"/>
    <n v="1"/>
    <n v="1"/>
    <n v="1"/>
    <n v="1"/>
    <n v="1"/>
    <n v="1"/>
    <x v="1"/>
    <s v="In April 2022, South Coast AQMD coordinated with Imperial Irrigation District to provide a presentation at the April 2022 Q2 CSC Meeting, informing CSC members of weatherization and other programs to help reduce exposure._x000a_South Coast AQMD will continue to provide additional information, if available."/>
    <s v="N/A"/>
    <m/>
    <s v="N/A"/>
    <n v="5"/>
    <n v="200"/>
  </r>
  <r>
    <x v="3"/>
    <s v="ECV-5g-01B"/>
    <s v="Greenleaf Power Plant Repurposed Funds"/>
    <s v="Reduce Emissions from Greenleaf Desert Power View Plant"/>
    <s v="Pursue a collaborative partnership with the Coachella Valley Association of Governments (CVAG) to consider requiring all future allocations of funds from the Greenleaf Desert View Power Plant in the ECV community to reduce air pollution emissions or exposures"/>
    <s v="South Coast AQMD"/>
    <n v="1"/>
    <n v="1"/>
    <n v="1"/>
    <n v="0.5"/>
    <m/>
    <n v="0.875"/>
    <x v="0"/>
    <s v="In January 2023, South Coast AQMD met with Coachella Valley Association of Governments (CVAG) and discussed concerns about Greenleaf Desertview Power Plant and invited CVAG to present information on programs implemented which have benefited the community. "/>
    <s v="N/A"/>
    <s v="N/A"/>
    <s v="N/A"/>
    <n v="4"/>
    <n v="201"/>
  </r>
  <r>
    <x v="4"/>
    <s v="SELA-5b-01A"/>
    <s v="Community Pollution Enforcement Workgroup"/>
    <s v="Reduce Emissions from Truck Traffic and Freeways"/>
    <s v="CARB will establish a Community Pollution Enforcement Workgroup for trucks and other vehicles in the SELA community at the federal, state, regional, and local levels, as available and meet quarterly to: Discuss community complaints and improve the process to report complaints to CARB; develop a list of potential air pollution concerns; update the community on inspections by state and local partners; help establish truck routes, local no idling ordinances, truck parking away from local neighborhoods, and update the CSC"/>
    <s v="CARB"/>
    <n v="1"/>
    <s v="N/A"/>
    <s v="N/A"/>
    <s v="N/A"/>
    <s v="N/A"/>
    <n v="0.2"/>
    <x v="0"/>
    <s v="South Coast AQMD will pursue this action in future reporting periods."/>
    <s v="N/A"/>
    <s v="N/A"/>
    <s v="N/A"/>
    <n v="5"/>
    <n v="202"/>
  </r>
  <r>
    <x v="4"/>
    <s v="SELA-5b-01B"/>
    <s v="Truck Incentives"/>
    <s v="Reduce Emissions from Truck Traffic and Freeways"/>
    <s v="CARB would work with local trucking companies to distribute information about incentives for zero emission trucks, importance of reducing non-critical idling (e.g., maintenance costs savings due to reduced wear and tear, and fuel cost savings), and update the CSC"/>
    <s v="CARB"/>
    <n v="0"/>
    <n v="1"/>
    <n v="0"/>
    <n v="0"/>
    <n v="0"/>
    <n v="0.2"/>
    <x v="0"/>
    <s v="South Coast AQMD has provided pamphlets to truck owners/operators during idling sweep inspections regarding incentives for zero emission trucks and the importance of reducing non-critical idling."/>
    <s v="N/A"/>
    <s v="N/A"/>
    <s v="N/A"/>
    <n v="5"/>
    <n v="203"/>
  </r>
  <r>
    <x v="4"/>
    <s v="SELA-5b-01C"/>
    <s v="Truck Idling Sweeps"/>
    <s v="Reduce Emissions from Truck Traffic and Freeways"/>
    <s v="CARB to collaborate with South Coast AQMD to conduct quarterly enforcement sweeps, evaluate findings, seek input from CSC, and report back to CSC periodically_x000a_"/>
    <s v="CARB"/>
    <n v="1"/>
    <n v="1"/>
    <n v="0.75"/>
    <n v="0.5"/>
    <n v="0"/>
    <n v="0.65"/>
    <x v="0"/>
    <s v="South Coast AQMD conducted the following Quarterly Sweeps:_x000a_9 sweeps conducted:_x000a_- June 16, 2021, 6 trucks, 5 stickers, 0 NOVs_x000a_- August 6, 2021, 15 trucks, 13 stickers, 0 NOVs_x000a_- December 16, 2021, 15 trucks, 14 stickers, 0 NOVs_x000a_- March 16, 2022, 8 trucks, 7 stickers, 0 NOVs _x000a_- August 2, 2022, 11 trucks, 6 stickers, 3 NOVs_x000a_- September 21, 2022, 6 trucks, 5 stickers, 0 NOVs_x000a_- December 9, 2022, 8 trucks, 2 stickers, 0 NOVs_x000a_- January 18, 2023, 26 trucks, 17 stickers, 0 NOVs_x000a_- April 6, 2023, 14 trucks, 9 stickers, 0 NOVs_x000a__x000a_CSC updates and adjustments were provided at the June 2021 Q2 and December 2022 Q4 CSC Meetings. South Coast AQMD is in the process of coordinating additional updates. "/>
    <s v="N/A"/>
    <s v="N/A"/>
    <s v="N/A"/>
    <n v="5"/>
    <n v="204"/>
  </r>
  <r>
    <x v="4"/>
    <s v="SELA-5b-01D"/>
    <s v="Truck &quot;No Idling&quot; Signs"/>
    <s v="Reduce Emissions from Truck Traffic and Freeways"/>
    <s v="Collaborate with CSC to identify and prioritize locations for “No Idling” signs, collaborate with other entities as needed to install and enforce “No Idling” signs, and signs will include CARB and South Coast AQMD’s contact information and roles in enforcing heavy duty truck idling regulations, and update the CSC"/>
    <s v="South Coast AQMD &amp; CARB"/>
    <n v="1"/>
    <n v="1"/>
    <n v="1"/>
    <n v="0.25"/>
    <m/>
    <n v="0.8125"/>
    <x v="0"/>
    <s v="Twenty (20) signs have been installed in South Gate. South Coast AQMD met with CARB during Q1 2021 to discuss next steps since the latter is the lead agency for this action. CARB solicited CSC feedback at the September 2021 Q4 CSC Meeting and updates on the &quot;no truck idling&quot; signs were provided during the December 2022 Q4 CSC Meeting. "/>
    <s v="N/A"/>
    <s v="N/A"/>
    <s v="N/A"/>
    <n v="4"/>
    <n v="205"/>
  </r>
  <r>
    <x v="4"/>
    <s v="SELA-5b-01E"/>
    <s v="Warehouse Rule Development"/>
    <s v="Reduce Emissions from Truck Traffic and Freeways"/>
    <s v="Development of the Warehouse ISR, update CSC about Warehouse ISR working group meetings, and provide updates to  CSC"/>
    <s v="South Coast AQMD"/>
    <n v="1"/>
    <n v="1"/>
    <n v="1"/>
    <n v="1"/>
    <m/>
    <n v="1"/>
    <x v="1"/>
    <s v="Rule 2305 - Warehouse Indirect Source Rule was adopted at the South Coast AQMD May 2021 Governing Board Meeting. The CSC was updated at the June 2021 Q3 CSC Meeting."/>
    <s v="N/A"/>
    <s v="N/A"/>
    <s v="N/A"/>
    <n v="4"/>
    <n v="206"/>
  </r>
  <r>
    <x v="4"/>
    <s v="SELA-5b-01F"/>
    <s v="Truck Incentives Outreach"/>
    <s v="Reduce Emissions from Truck Traffic and Freeways"/>
    <s v="Outreach to small businesses (e.g., independent truck owners and operators) and local fleets for incentive funds, prioritizing zero emission trucks where commercially available (e.g., Class 6 or below)."/>
    <s v="South Coast AQMD"/>
    <n v="1"/>
    <s v="NA"/>
    <n v="1"/>
    <n v="0.5"/>
    <m/>
    <n v="0.625"/>
    <x v="0"/>
    <s v="South Coast AQMD developed brochures and presented on the Carl Moyer Program at the March 2023 Q1 CSC Meeting. South Coat AQMD sent out email announcements to truck operators located in the community."/>
    <s v="N/A"/>
    <s v="N/A"/>
    <s v="N/A"/>
    <n v="4"/>
    <n v="207"/>
  </r>
  <r>
    <x v="4"/>
    <s v="SELA-5b-01G"/>
    <s v="Zero Emission Vehicle Incentives"/>
    <s v="Reduce Emissions from Truck Traffic and Freeways"/>
    <s v="Conduct outreach to the SELA community about battery electric, fuel cell, and hybrid options and incentives for replacement of older polluting light duty vehicles with cleaner vehicles, and work with partners to increase the availability of publicly accessible electric vehicles and other alternative fueling stations in the community, and update the CSC"/>
    <s v="South Coast AQMD"/>
    <n v="1"/>
    <n v="1"/>
    <n v="0"/>
    <n v="1"/>
    <n v="0.25"/>
    <n v="0.65"/>
    <x v="0"/>
    <s v="Q1 2023 - South Coast AQMD developed brochures and presented at SELA CSC Meeting on Carl Moyer Program and sent out eblasts to truck operators located within 617 ZIP codes within the SELA community."/>
    <s v="N/A"/>
    <s v="N/A"/>
    <s v="N/A"/>
    <n v="5"/>
    <n v="208"/>
  </r>
  <r>
    <x v="4"/>
    <s v="SELA-5b-01H"/>
    <s v="Freeway Expansion Project Identification"/>
    <s v="Reduce Emissions from Truck Traffic and Freeways"/>
    <s v="Identify freeway projects (e.g., freeway expansion projects) within the community that are submitted to South Coast AQMD for review under the CEQA, and include in monthly report to the Mobile Source Committee, and update the CSC"/>
    <s v="South Coast AQMD"/>
    <n v="1"/>
    <n v="1"/>
    <n v="0"/>
    <m/>
    <m/>
    <n v="0.66666666666666663"/>
    <x v="0"/>
    <s v="South Coast AQMD continues to review CEQA environmental documents, including potential freeway projects in the SELA community. South Coast AQMD met with Caltrans in February 2021 regarding the I-710 Freeway widening project."/>
    <s v="N/A"/>
    <s v="N/A"/>
    <s v="N/A"/>
    <n v="3"/>
    <n v="209"/>
  </r>
  <r>
    <x v="4"/>
    <s v="SELA-5b-01I"/>
    <s v="Truck Route Air Monitoring"/>
    <s v="Reduce Emissions from Truck Traffic and Freeways"/>
    <s v="Conduct air monitoring in the community (e.g., along the Alameda corridor) to support implementation of truck emission reduction strategies and help track truck emissions and community exposure from truck emissions, and update the CSC"/>
    <s v="South Coast AQMD"/>
    <n v="1"/>
    <n v="0.5"/>
    <n v="0.5"/>
    <n v="0.5"/>
    <m/>
    <n v="0.625"/>
    <x v="0"/>
    <s v="Comprehensive air monitoring activities (including mobile and fixed-site monitoring) have been conducted in this community by South Coast AQMD and its contractor. Due to overlap of SELA's emission investigation boundary with that of another AB 617 community (ELABHWC), initial mobile surveys took place in the northern region of  SELA as early as Q3 2019. Since the initiation of CAMP implementation in Q4 2020, mobile monitoring surveys have continued to be conducted in the community measuring diesel exhaust emission markers such as particulate matter (PM), black carbon (BC), ultrafine particles (UFP), and nitrogen dioxide (NO2). These activities include Aclima's measurements in the northern part of SELA boundary.  A fixed-site monitoring station  (Huntington Park site) has also been established at Gage Middle School in Q2 2022 to track concentration trends. Measurement results show persistent elevated levels on freeways, major roadways and on and off ramps, indicating contributions from truck traffic emissions indicating the importance of reducing these emissions in areas impacted by heavy duty truck traffic._x000a_Updates have been provided at January 2021 Q1, April 2021 Q2, September 2021 Q4, January 2022 Q1, and April 2022 Q2 CSC Meetings. "/>
    <s v="N/A"/>
    <s v="N/A"/>
    <s v="N/A"/>
    <n v="4"/>
    <n v="210"/>
  </r>
  <r>
    <x v="4"/>
    <s v="SELA-5b-01J"/>
    <s v="Clean Truck Lanes"/>
    <s v="Reduce Emissions from Truck Traffic and Freeways"/>
    <s v="Encourage the designation of clean truck lanes on the I-710 freeway and update the CSC"/>
    <s v="South Coast AQMD"/>
    <n v="1"/>
    <n v="0.25"/>
    <n v="0"/>
    <n v="0"/>
    <m/>
    <n v="0.3125"/>
    <x v="0"/>
    <s v="South Coast AQMD met with Caltrans and LA Metro in February 2021 to discuss a potential clean trucks lane as part of the I-710 Freeway widening project."/>
    <s v="N/A"/>
    <s v="N/A"/>
    <s v="N/A"/>
    <n v="4"/>
    <n v="211"/>
  </r>
  <r>
    <x v="4"/>
    <s v="SELA-5b-01K"/>
    <s v="Zero Emission Truck Deployment"/>
    <s v="Reduce Emissions from Truck Traffic and Freeways"/>
    <s v="Encourage the deployment of zero emission trucks in the Southeast Los Angeles community where commercially available (e.g., Class 6 or below)"/>
    <s v="South Coast AQMD"/>
    <n v="1"/>
    <n v="0.75"/>
    <s v=",25"/>
    <s v=",5"/>
    <m/>
    <n v="0.4375"/>
    <x v="0"/>
    <s v="•_x0009_2021: Through a participatory budgeting process, community allocated $5M from Year 3 CAP funds for ZE trucks, equipment, and infrastructure _x000a_•_x0009_December 2021: First working group meeting - initial community input/feedback, discussions on costs and incentive challenges, development of a truck project plan and loaner concept_x000a_•_x0009_January 2022: Second working group meeting - community discussion and feedback; continued development of truck project plan_x000a_•_x0009_March 2022: Third working group meeting – discussed elements of draft Truck Project Plan_x000a_•_x0009_April 2022: Submitted draft Truck Project Plan for CARB review_x000a_•_x0009_February 2023: Fourth working group meeting - discussed amendments and updates to the Project Plan, incorporating changes by CARB _x000a_•_x0009_March 2023: Submitted amended AB 617 Clean Technology Truck Loaner Program Project Plan to CARB for approval_x000a_•_x0009_March 17, 2023: AB 617 Clean Technology Truck Loaner Program Project Plan (2022-21CIP-SC) approved by CARB_x000a_•_x0009_May 2023: Presented project plan updates and next steps_x000a_•_x0009_June 2023: Fifth working group meeting – discussed and invited community and vendor feedback for Request for Proposal (RFP) and Program Announcement (PA)_x000a_•_x0009_August 2023: Technology Committee to seek approval to move forward with  RFP P2024-01 for the AB 617 Clean Technology Truck Loaner Program. If approved, the item will be presented at September 2023's South Coast AQMD Governing Board meeting to open solicitation to accept bidder applications"/>
    <s v="N/A"/>
    <s v="N/A"/>
    <s v="N/A"/>
    <n v="4"/>
    <n v="212"/>
  </r>
  <r>
    <x v="4"/>
    <s v="SELA-5b-02L"/>
    <s v="Catalytic Converter Deterrence"/>
    <s v="Reduce Catalytic Converter Theft in SELA"/>
    <s v="CARB to pursue a catalytic converter theft deterrence and education program in SELA and update the CSC"/>
    <s v="CARB"/>
    <n v="1"/>
    <n v="1"/>
    <n v="0"/>
    <n v="1"/>
    <m/>
    <n v="0.75"/>
    <x v="0"/>
    <s v="CARB has held 6 catalytic converter theft deterrence workgroup meetings. CARB developed a 2-page informational document that provides an overview of the workgroup and measures community members can take to reduce their risk of being victim to catalytic converter theft. CARB provided updates at the December 2022 Q4 and June 2023 Q2 CSC Meetings. An outreach event on catalytic converters will be held in the future."/>
    <s v="N/A"/>
    <s v="N/A"/>
    <s v="N/A"/>
    <n v="4"/>
    <n v="213"/>
  </r>
  <r>
    <x v="4"/>
    <s v="SELA-5b-03M"/>
    <s v="School Air Filtration"/>
    <s v="Reduce Exposure to Truck Emissions"/>
    <s v="Work with local school districts, and CSC members to identify and prioritize schools exposed to truck emissions that may benefit from installation of air filtration systems"/>
    <s v="South Coast AQMD"/>
    <n v="1"/>
    <n v="1"/>
    <n v="0"/>
    <n v="0.5"/>
    <m/>
    <n v="0.625"/>
    <x v="0"/>
    <s v="• April 2021, SELA CSC allocated $2.5M in Year 3 CAPP funds for school air filtration and South Coast AQMD facilitated input from the CSC on developing a list of prioritized schools for air filtration_x000a_• May 2021, South Coast AQMD published the school priority list developed with community input_x000a_• October 2021, South Coast AQMD submitted a Draft School Filtration Project Plan to CARB for review_x000a_• March 2022, School Filtration Project Plan approved by CARB (2022-14CIP-SC). CARB further clarified private school air filtration could not be funded with CAPP funds.                                                                                                                                                                                                                                                      _x000a_• April 2022, South Coast AQMD submitted a request to CARB to allow Supplemental Environmental (SEP) funds in lieu of CAPP funds to provide parochial and private schools air filtration. An update was also provided at the April 2022 Q2 CSC Meeting.                       _x000a_• May 2022, South Coast AQMD Governing Board approved/released a Program Announcement (PA) for private schools and daycares to apply for air filtration funded by SEP funds                                                _x000a_• September 2022, South Coast AQMD received and began evaluation of the 205 school applications               _x000a_• July 2023, South Coast AQMD executed two contracts for the 184 eligible private schools and day cares to receive air filtration units, 8 within the SELA boundary   "/>
    <s v="$1.1M (SEP Funds), $2.5 CAPP Funds"/>
    <s v="N/A"/>
    <s v="N/A"/>
    <n v="4"/>
    <n v="214"/>
  </r>
  <r>
    <x v="4"/>
    <s v="SELA-5c-01A"/>
    <s v="Rendering Odor Complaints"/>
    <s v="Reduce Odors from Rendering Facilities"/>
    <s v="Two public outreach events to explain the requirements of Rule 415, how the public can report odor complaints, and update CSC "/>
    <s v="South Coast AQMD"/>
    <n v="1"/>
    <n v="1"/>
    <n v="1"/>
    <n v="1"/>
    <m/>
    <n v="1"/>
    <x v="1"/>
    <s v="South Coast AQMD presented an enforcement update regarding rendering facilities at the April 2022 Q2 CSC Meeting. A presentation was also held at the January 2022 Q1 and June 2023 Q2 CSC Meetings to explain how the public can report air quality complaints._x000a__x000a_Information on rendering facilities _x000a_is included on the following webpage: https://www.aqmd.gov/home/news-events/community-investigations/rendering-plants._x000a__x000a_South Coast AQMD will continue to provide additional information, if available."/>
    <s v="N/A"/>
    <s v="N/A"/>
    <s v="N/A"/>
    <n v="4"/>
    <n v="215"/>
  </r>
  <r>
    <x v="4"/>
    <s v="SELA-5c-01B"/>
    <s v="Rendering Facility Air Monitoring"/>
    <s v="Reduce Odors from Rendering Facilities"/>
    <s v="Conduct air monitoring for VOCs and odorous compounds near each rendering facility and in the community to better characterize the emissions and to make data available to the public"/>
    <s v="South Coast AQMD"/>
    <n v="1"/>
    <n v="0.5"/>
    <n v="0.5"/>
    <m/>
    <m/>
    <n v="0.66666666666666663"/>
    <x v="0"/>
    <s v="Mobile measurements have been conducted near and around all identified rendering facilities to measure gaseous and odorous compounds (e.g., VOCs) and better characterize the emissions. Measurements have been conducted using South Coast AQMD's mobile laboratory as well as independent measurements conducted by Aerodyne Research Mobile Laboratory (contractor)._x000a_Update was provided at January 2022 Q1 CSC Meeting."/>
    <s v="N/A"/>
    <s v="N/A"/>
    <s v="N/A"/>
    <n v="3"/>
    <n v="216"/>
  </r>
  <r>
    <x v="4"/>
    <s v="SELA-5c-01C"/>
    <s v="Rendering Facility Inspections"/>
    <s v="Reduce Odors from Rendering Facilities"/>
    <s v="Continue response to odor complaints and update complainants on a timely basis, continue inspections to evaluate compliance with Rule 415, and provide inspection results to CSC"/>
    <s v="South Coast AQMD"/>
    <n v="0.5"/>
    <n v="0.5"/>
    <m/>
    <m/>
    <m/>
    <n v="0.5"/>
    <x v="0"/>
    <s v="South Coast AQMD provided an enforcement update on rendering facilities at the April 2022 Q2 CSC Meeting. South Coast AQMD will continue pursuing this action and providing updates on these efforts in future reporting periods."/>
    <s v="N/A"/>
    <s v="N/A"/>
    <s v="N/A"/>
    <n v="2"/>
    <n v="217"/>
  </r>
  <r>
    <x v="4"/>
    <s v="SELA-5c-01C"/>
    <s v="Rendering Facility Project Identification"/>
    <s v="Reduce Odors from Rendering Facilities"/>
    <s v="Collaborate with local land-use agencies and L.A. County Green Zones Program to identify proposed new rendering facility projects in the Southeast Los Angeles Community and identify South Coast AQMD rules that apply to the facility"/>
    <s v="South Coast AQMD"/>
    <n v="0.5"/>
    <n v="0"/>
    <m/>
    <m/>
    <m/>
    <n v="0.25"/>
    <x v="0"/>
    <s v="South Coast AQMD submitted a comment letter on the Green Zones Ordinance in August 2020. South Coast AQMD attends the monthly Industrial-Use Task Force meetings to obtain information about projects throughout LA County that might impact air quality, including potential rendering facilities."/>
    <s v="N/A"/>
    <s v="N/A"/>
    <s v="N/A"/>
    <n v="2"/>
    <n v="218"/>
  </r>
  <r>
    <x v="4"/>
    <s v="SELA-5c-01D"/>
    <s v="Rendering Facility Odor Controls Evaluation"/>
    <s v="Reduce Odors from Rendering Facilities"/>
    <s v="After the installation of the emissions controls (e.g., permanent total enclosures) required by Rule 415, work with the CSC to identify remaining odor concerns, evaluate the need for additional requirements to address odors, (e.g., conduct additional air monitoring for VOCs and odorous compounds) and establish a rule development schedule, if needed"/>
    <s v="South Coast AQMD"/>
    <n v="0"/>
    <n v="0"/>
    <n v="0"/>
    <n v="0"/>
    <m/>
    <n v="0"/>
    <x v="2"/>
    <s v="South Coast AQMD will pursue this action in future reporting periods."/>
    <s v="N/A"/>
    <s v="N/A"/>
    <s v="N/A"/>
    <n v="4"/>
    <n v="219"/>
  </r>
  <r>
    <x v="4"/>
    <s v="SELA-5c-02E"/>
    <s v="Odor Event Notification System"/>
    <s v="Reduce Exposure to Odors from Rendering Facilities"/>
    <s v="Explore the development of an odor event notification system for schools and sensitive receptors, consult with community groups that work with schools on key considerations for an odor event notification system (e.g., objectives of the notification system), and update CSC biannually on odor event notification system progress"/>
    <s v="South Coast AQMD"/>
    <n v="0"/>
    <n v="0"/>
    <n v="0"/>
    <n v="0"/>
    <n v="0"/>
    <n v="0"/>
    <x v="2"/>
    <s v="South Coast AQMD is in the process of determining feasibility of an odor event notification system and potential approaches to implementing such a system."/>
    <s v="N/A"/>
    <s v="N/A"/>
    <s v="N/A"/>
    <n v="5"/>
    <n v="220"/>
  </r>
  <r>
    <x v="4"/>
    <s v="SELA-5e-01A"/>
    <s v="Public Outreach on Metal Processing"/>
    <s v="Reduce and Eliminate Exposure to Metal Toxic Air Contaminants to the Extent Feasible"/>
    <s v="Conduct public outreach using plain language materials explaining various types of metal processing operations and rules that are currently regulating metal-related facilities and update the CSC"/>
    <s v="South Coast AQMD"/>
    <n v="1"/>
    <n v="0.5"/>
    <n v="0.5"/>
    <n v="0"/>
    <m/>
    <n v="0.5"/>
    <x v="0"/>
    <s v="South Coast AQMD developed outreach materials for Rules 1407 - Control of Emissions of Arsenic, Cadmium, and Nickel from Non-Chromium Metal Melting Operations, 1407.1 - Control of Toxic Air Contaminant Emissions from Chromium Alloy Melting Operations, 1426 - Emissions from Metal Finishing Operations, 1466 - Control of Particulate Emissions from Soils with Toxic Air Contaminants, 1469 - Hexavalent Chromium Emissions from Chromium Electroplating and Chromic Acid Anodizing Operations, and 1469.1 - Spraying Operations Using Coatings Containing Chromium and provided to community members at the Children's Day community event hosted by Senator Lena Gonzales on April 29, 2023 at Ochoa Learning Center in Cudahy. "/>
    <s v="N/A"/>
    <s v="N/A"/>
    <s v="N/A"/>
    <n v="4"/>
    <n v="221"/>
  </r>
  <r>
    <x v="4"/>
    <s v="SELA-5e-01A"/>
    <s v="Workshop on Metal Processing"/>
    <s v="Reduce and Eliminate Exposure to Metal Toxic Air Contaminants to the Extent Feasible"/>
    <s v="Conduct an informational workshop for the public regarding various types of metal processing facilities in their community highlighting current and future South Coast AQMD regulatory efforts and update the CSC"/>
    <s v="South Coast AQMD"/>
    <n v="1"/>
    <n v="1"/>
    <n v="1"/>
    <n v="1"/>
    <m/>
    <n v="1"/>
    <x v="1"/>
    <s v="South Coast AQMD conducted a metals rules workshop as part of the June 2023 Q2 CSC Meeting."/>
    <s v="N/A"/>
    <s v="N/A"/>
    <s v="N/A"/>
    <n v="4"/>
    <n v="222"/>
  </r>
  <r>
    <x v="4"/>
    <s v="SELA-5e-01B"/>
    <s v="Rule Development for Metal Processing Facilities"/>
    <s v="Reduce and Eliminate Exposure to Metal Toxic Air Contaminants to the Extent Feasible"/>
    <s v="Initiate rule development process to address housekeeping and best management practices at metal recycling plants to reduce fugitive emissions and update the CSC"/>
    <s v="South Coast AQMD"/>
    <n v="1"/>
    <n v="1"/>
    <n v="1"/>
    <n v="1"/>
    <m/>
    <n v="1"/>
    <x v="1"/>
    <s v="Rule 1460 - Control of Particulate Emissions from Metal Recycling and Shredding Operations, which addresses fugitive metal dust from metal shredding and recycling facilities, was adopted by the South Coast AQMD Governing Board in November 2022 and is available at: http://www.aqmd.gov/docs/default-source/rule-book/reg-xiv/r1460.pdf?sfvrsn=8._x000a__x000a_South Coast AQMD also developed a website providing a list of registered metal recycling and metal shredding facilities available at: https://www.aqmd.gov/home/rules-compliance/compliance/rule-1460."/>
    <s v="N/A"/>
    <s v="N/A"/>
    <s v="Toxic metal particulate matter emissions reduced"/>
    <n v="4"/>
    <n v="223"/>
  </r>
  <r>
    <x v="4"/>
    <s v="SELA-5e-01C"/>
    <s v="Metal Facility Background Portfolio"/>
    <s v="Reduce and Eliminate Exposure to Metal Toxic Air Contaminants to the Extent Feasible"/>
    <s v="Work with the CSC and local land use agencies to identify all metal processing facilities within the SELA emissions study area and provide a list of South Coast AQMD rules applicable to the metal processing facilities identified, provide a three year compliance history of the facilities, summarize emissions data and air monitoring data collected at or near facilities, and other sources of information; and update the CSC"/>
    <s v="South Coast AQMD"/>
    <n v="1"/>
    <n v="1"/>
    <n v="0.5"/>
    <n v="0"/>
    <m/>
    <n v="0.625"/>
    <x v="0"/>
    <s v="Information on metal facilities _x000a_is included on the following webpage: https://www.aqmd.gov/docs/default-source/ab-617-ab-134/steering-committees/southeast-los-angeles/metal-processing-facilities.pdf_x000a__x000a_South Coast AQMD has prepared a list and has shared the list with the CSC in the CERP. An updated inspection history can be obtained through FIND._x000a__x000a_South Coast AQMD is in the process of coordinating CSC updates.  "/>
    <s v="N/A"/>
    <s v="N/A"/>
    <s v="N/A"/>
    <n v="4"/>
    <n v="224"/>
  </r>
  <r>
    <x v="4"/>
    <s v="SELA-5e-01D and SELA-5e-01F"/>
    <s v="Metal Facility Prioritization"/>
    <s v="Reduce and Eliminate Exposure to Metal Toxic Air Contaminants to the Extent Feasible"/>
    <s v="Based on list of metal processing facilities, compliance history and emissions data, work with the CSC to prioritize emissions sources where feasible and identify and implement emission reduction measures and update the CSC"/>
    <s v="South Coast AQMD"/>
    <n v="0.75"/>
    <n v="0"/>
    <n v="0"/>
    <n v="0"/>
    <m/>
    <n v="0.1875"/>
    <x v="0"/>
    <s v="South Coast AQMD developed an updated (2022) list of metal processing facilities in the community which has been posted to the SELA homepage. "/>
    <s v="N/A"/>
    <s v="N/A"/>
    <s v="N/A"/>
    <n v="4"/>
    <n v="225"/>
  </r>
  <r>
    <x v="4"/>
    <s v="SELA-5e-01E"/>
    <s v="Metal Facility Air Monitoring"/>
    <s v="Reduce and Eliminate Exposure to Metal Toxic Air Contaminants to the Extent Feasible"/>
    <s v="Conduct air monitoring to help identify elevated levels of air toxic metals and support efforts to identify potential sources of emissions and update the CSC"/>
    <s v="South Coast AQMD"/>
    <n v="1"/>
    <n v="1"/>
    <n v="0.5"/>
    <n v="0.5"/>
    <m/>
    <n v="0.75"/>
    <x v="0"/>
    <s v="Comprehensive air monitoring activities (including mobile and fixed-site monitoring) have been conducted in SELA community by South Coast AQMD and its contractor. Multi-metal mobile measurements have been conducted in the community, including near and around  metal processing facilities, to measure air toxic metals and other metal emission markers, identify areas with persistent elevated levels of air toxic metals, and pinpoint areas for further investigation. Due to overlap of SELA's emission investigation boundary with that of another AB 617 community (ELABHWC), the initial measurements were carried out by Aerodyne Mobile Laboratory (South Coast AQMD contractor) in 2019. Since June 2022, multi-metal mobile monitoring has resumed using South Coast AQMD's newly developed multi-metal mobile platform (MMMP). Fixed-site monitoring of multi-metals has also been conducted at the Huntington Park site to track concentration trends. _x000a_Updates have been presented at January 2022 Q1, March 2023 Q1, and June 2023 Q2 CSC Meetings. "/>
    <s v="N/A"/>
    <s v="N/A"/>
    <s v="N/A"/>
    <n v="4"/>
    <n v="226"/>
  </r>
  <r>
    <x v="4"/>
    <s v="SELA-5e-01G"/>
    <s v="Metal Facility Referrals"/>
    <s v="Reduce and Eliminate Exposure to Metal Toxic Air Contaminants to the Extent Feasible"/>
    <s v="Make referrals to the appropriate agencies when issues are found during inspections that fall outside of South Coast AQMD’s jurisdiction (e.g., Water Board, DTSC, Cal-OSHA, local land-use agencies, and Public Health departments) and update the CSC"/>
    <s v="South Coast AQMD"/>
    <n v="1"/>
    <n v="0.75"/>
    <n v="1"/>
    <n v="0"/>
    <m/>
    <n v="0.6875"/>
    <x v="0"/>
    <s v="South Coast AQMD continues to make referrals to  outside agencies as relevant compliance issues arise. Information regarding South Coast AQMD's referral process is available at: https://www.aqmd.gov/docs/default-source/default-document-library/interagency-referrals.pdf?sfvrsn=4_x000a__x000a_Further, South Coast AQMD maintains regular contact with other local regulatory agencies such as through participation in the monthly Industrial-Use Task Force (IUTF) and Environmental Justice Community Partnership (EJCP) meetings to share ideas and concerns. _x000a__x000a_South Coast AQMD is in the process of coordinating CSC updates.  "/>
    <s v="N/A"/>
    <s v="N/A"/>
    <s v="N/A"/>
    <n v="4"/>
    <n v="227"/>
  </r>
  <r>
    <x v="4"/>
    <s v="SELA-5e-01H"/>
    <s v="Outreach to Metal Processing Facilities"/>
    <s v="Reduce and Eliminate Exposure to Metal Toxic Air Contaminants to the Extent Feasible"/>
    <s v="Pursue collaborations with local land-use agencies to provide outreach information to metal processing facilities on required South Coast AQMD permits and update the CSC"/>
    <s v="South Coast AQMD"/>
    <s v="N/A"/>
    <s v="N/A"/>
    <s v="N/A"/>
    <s v="N/A"/>
    <s v="N/A"/>
    <s v="N/A"/>
    <x v="2"/>
    <s v="South Coast AQMD will pursue this action in future reporting periods._x000a__x000a_"/>
    <s v="N/A"/>
    <s v="N/A"/>
    <s v="N/A"/>
    <n v="5"/>
    <n v="228"/>
  </r>
  <r>
    <x v="4"/>
    <s v="SELA-5e-01I"/>
    <s v="E-mail Notification System for Sensitive Receptors"/>
    <s v="Reduce and Eliminate Exposure to Metal Toxic Air Contaminants to the Extent Feasible"/>
    <s v="Explore the development of e-mail notifications, for schools and sensitive receptors with consultation community groups that work with schools and update the CSC"/>
    <s v="South Coast AQMD"/>
    <n v="1"/>
    <n v="1"/>
    <n v="0"/>
    <n v="0"/>
    <m/>
    <n v="0.5"/>
    <x v="0"/>
    <s v="South Coast AQMD explored development of an email notification program for schools and sensitive receptors, however, after discussions with a community group in March 2022, an alternative strategy was proposed. Draft informational flyers on air pollution sources, exposure reduction methods, and South Coast AQMD rules that require reduced emissions of Metal Toxic Air Pollutants were proposed, along with increased education and outreach on existing air quality notification procedures currently available through the South Coast AQMD app."/>
    <s v="N/A"/>
    <s v="N/A"/>
    <s v="N/A"/>
    <n v="4"/>
    <n v="229"/>
  </r>
  <r>
    <x v="4"/>
    <s v="SELA-5d-01A"/>
    <s v="Green Space Planning"/>
    <s v="Increase green spaces in SELA"/>
    <s v="Collaborate with land-use, state and local agencies (e.g., Public Works, Parks and Recreation), non-profit organizations, and the CSC to develop a list of low-VOC and drought tolerant trees, and update the CSC"/>
    <s v="South Coast AQMD"/>
    <n v="1"/>
    <n v="1"/>
    <n v="0.5"/>
    <n v="0.5"/>
    <m/>
    <n v="0.75"/>
    <x v="0"/>
    <s v="South Coast AQMD met with TreePeople and Gateways Cities COG on April 2021 regarding green spaces. South Coast AQMD identified a list approved by the City of Los Angeles and TreePeople with drought-tolerant, low-VOC trees. South Coast AQMD will include this pre-approved list of drought-tolerant, low-VOC, non-poisonous tree species in a green space projects request for proposals (RFP). Applicants to the RFP may utilize the pre-approved tree list to calculate annual watering requirements.  South Coast AQMD also includes the tree list in the Green Space Project Plan (GSPP) which is to be submitted to CARB and requires CARB approval before an RFP can be issued. South Coast AQMD anticipates submitting the GSPP to CARB in September 2023 and receiving their approval by November 2023. South Coast AQMD will then bring the RFP to the December 2023 Governing Board Meeting before releasing it to the public to begin receiving bids. An update was provided at the March 2023 Q1 CSC Meeting where the drought-tolerant, low-VOC, and non-poisonous requirements were presented. "/>
    <s v="$2.5 million"/>
    <s v="N/A"/>
    <s v="N/A"/>
    <n v="4"/>
    <n v="230"/>
  </r>
  <r>
    <x v="4"/>
    <s v="SELA-5d-01B"/>
    <s v="Green Space Fund Evaluation"/>
    <s v="Increase green spaces in SELA"/>
    <s v="Evaluate opportunities to use future settlement funds to support community green space projects (e.g., bikeways, river paths, transit corridors) and update the CSC"/>
    <s v="South Coast AQMD"/>
    <n v="1"/>
    <n v="0.5"/>
    <n v="1"/>
    <n v="0"/>
    <n v="0.5"/>
    <n v="0.6"/>
    <x v="0"/>
    <s v="The CSC allocated $2.5M in CAPP Incentive funds in 2021 towards community green space projects. South Coast AQMD is developing the Green Space Project Plan (GSPP) to distribute the funds through a request for proposals (RFP) which involves applicants identifying locations for potential green space projects, using feedback provided by the CSC, and then implementing those projects. South Coast AQMD plans on submitting the GSPP to CARB in September 2023 which requires their approval before an RFP can be issued and anticipates receiving their approval by November 2023. South Coast will then bring the RFP to its December 2023 Governing Board Meeting before releasing it to the public to begin receiving bids. An update was provided at the March 2023 Q1 CSC Meeting on the status of the Green Space Project Plan where CSC feedback was solicited. CSC feedback was also solicited during a August 2022 green space discussion. "/>
    <s v="$2.5 million"/>
    <s v="N/A"/>
    <s v="N/A"/>
    <n v="5"/>
    <n v="231"/>
  </r>
  <r>
    <x v="4"/>
    <s v="SELA-5d-01C"/>
    <s v="Green Space Letters of Support"/>
    <s v="Increase green spaces in SELA"/>
    <s v="Collaborate with nonprofits, local, and regional agencies to provide letters of support and air quality information for urban greening funding opportunities, including maintenance and metrics to measure progress in increasing a tree canopy in SELA, and update the CSC"/>
    <s v="South Coast AQMD"/>
    <n v="1"/>
    <n v="1"/>
    <n v="0.5"/>
    <n v="0.5"/>
    <m/>
    <n v="0.75"/>
    <x v="0"/>
    <s v="South Coast AQMD provided information on the Environmental Enhancement and Mitigation (EEM) Program – California Natural Resources Agency to the CSC via email in February 2021. Also in 2021, the CSC voted during the community-led budgeting discussions to prioritize and allocate $2.5M in Community Air Protection Program Incentives towards green space projects for which South Coast AQMD submitted a Funding Dispursement Request Letter to CARB on April 29, 2021. South Coast AQMD developed the Green Space Project Plan which will be submitted to CARB for approval as well as a Board package which will be brought before the South Coast AQMD Governing Board to distribute funds for such projects, all of which is done in support of increasing green space in SELA. An update was provided at the March 2023 Q1 CSC Meeting on the status of the Green Space Project Plan."/>
    <s v="$2.5 million"/>
    <s v="N/A"/>
    <s v="N/A"/>
    <n v="4"/>
    <n v="232"/>
  </r>
  <r>
    <x v="4"/>
    <s v="SELA-5d-01D"/>
    <s v="Green Space Buffers"/>
    <s v="Increase green spaces in SELA"/>
    <s v="Work with CSC, state, and local agencies to identify and prioritize locations for installing vegetative buffers near freeways in SELA, particularly near the I-710, and update the CSC"/>
    <s v="South Coast AQMD"/>
    <n v="1"/>
    <n v="0"/>
    <n v="0.5"/>
    <n v="0"/>
    <m/>
    <n v="0.375"/>
    <x v="0"/>
    <s v="South Coast AQMD met with LA Metro and Gateway Cities COG in early 2021 to discuss the I-710 Expansion Project which involved discussion on planting vegetative buffers along the freeway. However, discussions were discontinued since Metro decided to discontinue the expansion project in May 2022 due to direction received from CalTrans and U.S. EPA. South Coast AQMD will work with the I-710 Task Force to determine how and where vegetative buffers can be planted along the I-710 Freeway, including potentially through the Green Space Project Plan. "/>
    <s v="$2.5 million"/>
    <s v="N/A"/>
    <s v="N/A"/>
    <n v="4"/>
    <n v="233"/>
  </r>
  <r>
    <x v="4"/>
    <s v="SELA-5f-01A"/>
    <s v="Railyard Air Monitoring"/>
    <s v="Reduce Emissions from Railyards and Locomotives"/>
    <s v="Conduct air measurements at railyards and nearby communities and provide quarterly or annual updates to the CSC on air monitoring results"/>
    <s v="South Coast AQMD"/>
    <n v="1"/>
    <n v="1"/>
    <n v="0.75"/>
    <n v="0.75"/>
    <m/>
    <n v="0.875"/>
    <x v="0"/>
    <s v="Comprehensive air monitoring activities (including mobile and fixed-site monitoring) have been conducted in SELA community by South Coast AQMD and its contractor. Due to overlap of SELA's emission investigation boundary with that of another AB 617 community (ELABHWC), initial mobile surveys took place in the northern region of  SELA near and around railyards as early as Q3 2019. Since the initiation of CAMP implementation in Q4 2020, mobile monitoring surveys have continued to be conducted near and around railyards measuring diesel exhaust emission markers such as particulate matter (PM), black carbon (BC), ultrafine particles (UFP), and nitrogen dioxide (NO2), including Aclima's measurements in the northern part of SELA boundary.  A fixed-site monitoring station (Huntington Park site) has also been established at Gage Middle School in Q2 2022 to track concentration trends. _x000a_Updates have been provided at January 2021 Q1, April 2021 Q2, September 2021 Q4, January 2022 Q1, and April 2022 Q2 CSC Meetings. "/>
    <s v="N/A"/>
    <s v="N/A"/>
    <s v="N/A"/>
    <n v="4"/>
    <n v="234"/>
  </r>
  <r>
    <x v="4"/>
    <s v="SELA-5f-01B"/>
    <s v="Railyard Emissions Evaluation"/>
    <s v="Reduce Emissions from Railyards and Locomotives"/>
    <s v="Use emissions inventory and air monitoring information to identify opportunities for emission reductions at railyards and the Alameda Corridor, when available and update the CSC "/>
    <s v="South Coast AQMD"/>
    <n v="0.9"/>
    <n v="0.5"/>
    <n v="0.5"/>
    <n v="1"/>
    <m/>
    <n v="0.72499999999999998"/>
    <x v="0"/>
    <s v="Emissions inventory for railyards were provided to South Coast AQMD by CARB and presented at the community workshop at Salesian High School in Boyle Heights in November 2019. Inventory work and evaluation of air monitoring conducted as part of the CAMP is continuing as Facility Based Mobile Source Measures (FBMSM) are developed."/>
    <s v="N/A"/>
    <s v="N/A"/>
    <s v="N/A"/>
    <n v="4"/>
    <n v="235"/>
  </r>
  <r>
    <x v="4"/>
    <s v="SELA-5f-01C and SELA-5f-01D"/>
    <s v="Railyard Rule Development"/>
    <s v="Reduce Emissions from Railyards and Locomotives"/>
    <s v="Consider development of new ISR and/or other measures on railyards addressing exposures from load testing and maintenance activities and replacement with cleaner equipment through incentives and provide semiannual updates to CSC on new requirements developed by CARB and South Coast AQMD"/>
    <s v="South Coast AQMD"/>
    <n v="1"/>
    <n v="0"/>
    <n v="0"/>
    <m/>
    <m/>
    <n v="0.33333333333333331"/>
    <x v="0"/>
    <s v="To date, South Coast AQMD has held eight working group meetings on July 30, 2021, September 30, 2021, December 8, 2021, April 12, 2022, June 6, 2022, August 3, 2022, September 15, 2022, and February 1, 2023. Additionally South Coast AQMD has also held three community workshops on March 25, 2023, April 11, 2023, and April 12, 2023."/>
    <s v="N/A"/>
    <s v="N/A"/>
    <s v="N/A"/>
    <n v="3"/>
    <n v="236"/>
  </r>
  <r>
    <x v="4"/>
    <s v="SELA-5f-01E, SELA-5f-01F, SELA-5f-01G, SELA-5f-01H, and SELA-5f-01I"/>
    <s v="Railyard CARB Regulations"/>
    <s v="Reduce Emissions from Railyards and Locomotives"/>
    <s v="CARB will present to their Board the following regulations: Trucks Transport Refrigeration Unit (TRU); transition to drayage truck fleet to zero emission technologies by 2035; cleaner locomotive operations throughout the state; and cleaner cargo handling equipment and facility infrastructure requirements at ports and railyards; and enforce TRU"/>
    <s v="CARB"/>
    <n v="1"/>
    <n v="1"/>
    <n v="1"/>
    <n v="1"/>
    <m/>
    <n v="1"/>
    <x v="1"/>
    <s v="South Coast AQMD keeps track of the development of CARB rules and regulations. CARB presented an update on their Draft In-Use Locomotive Regulation at the December 2022 Q4 CSC Meeting._x000a__x000a_South Coast AQMD will continue to provide additional information, if available."/>
    <s v="N/A"/>
    <s v="N/A"/>
    <s v="N/A"/>
    <n v="4"/>
    <n v="237"/>
  </r>
  <r>
    <x v="4"/>
    <s v="SELA-5f-01J"/>
    <s v="Railyard CARB Cargo Regulations"/>
    <s v="Reduce Emissions from Railyards and Locomotives"/>
    <s v="CARB to prioritize the SELA community for enforcement of the Cargo Handling Equipment (CHE) Regulation by conducting an annual audit for each railyard detailing: total number of regulated pieces of equipment – both yard and non-yard trucks at each rail facility and compliance rates for opacity and performance standards at each rail yard, and present audit results to CSC"/>
    <s v="CARB"/>
    <n v="0"/>
    <n v="0.25"/>
    <n v="1"/>
    <n v="0.25"/>
    <m/>
    <n v="0.375"/>
    <x v="0"/>
    <s v="CARB provided an update on their 2021-2022 railyard audit at the December 2022 Q4 CSC Meeting. CARB and South Coast AQMD will continue pursuing this action in future reporting periods."/>
    <s v="N/A"/>
    <s v="N/A"/>
    <s v="N/A"/>
    <n v="4"/>
    <n v="238"/>
  </r>
  <r>
    <x v="4"/>
    <s v="SELA-5f-01K"/>
    <s v="Community Outreach on Train Idling"/>
    <s v="Reduce Emissions from Railyards and Locomotives"/>
    <s v="CARB, in coordination with South Coast AQMD, to conduct community outreach on locomotive idling regulations and how to file complaints"/>
    <s v="CARB"/>
    <n v="0.5"/>
    <n v="1"/>
    <n v="0"/>
    <n v="0"/>
    <m/>
    <n v="0.375"/>
    <x v="0"/>
    <s v="South Coast AQMD has developed an approach to conduct outreach on submitting locomotive idling complaints and has initiated discussions with CARB to identify an outreach approach and associated materials. South Coast AQMD has reached out to CARB and will pursue next steps in future reporting periods."/>
    <s v="N/A"/>
    <s v="N/A"/>
    <s v="N/A"/>
    <n v="4"/>
    <n v="239"/>
  </r>
  <r>
    <x v="4"/>
    <s v="SELA-5g-01A"/>
    <s v="Community Outreach on General Industrial Facility Types"/>
    <s v="Reduce Emissions from General Industrial Facilities"/>
    <s v="Develop an informational handout that includes types of general industrial facilities, emission sources at facilities, and existing air monitoring efforts in the community, and update the CSC"/>
    <s v="South Coast AQMD"/>
    <n v="0.5"/>
    <n v="1"/>
    <n v="0.5"/>
    <n v="0"/>
    <n v="0"/>
    <n v="0.4"/>
    <x v="0"/>
    <s v="South Coast AQMD presented an overview of industrial facilities in the community at the September 17, 2020 CSC Meeting and developed a refined list of all the industrial facilities in the SELA community in November 2022. Next steps include re-categorizing the types of industrial facilities in the community, identifying their sources of emissions, and assessing current air monitoring efforts around these facilities before developing a handout with this information._x000a__x000a_The industrial facility overview from the September 17, 2020 presentation is available at: https://www.aqmd.gov/docs/default-source/ab-617-ab-134/steering-committees/southeast-los-angeles/presentation-sept17-2020.pdf#page=29._x000a__x000a_Information about South Coast AQMD's permitting process along with other information on industrial facilities presented at the June 2021 Q3 CSC Meeting is available at: http://www.aqmd.gov/docs/default-source/ab-617-ab-134/steering-committees/southeast-los-angeles/presentation-june17-2021.pdf._x000a_"/>
    <s v="N/A"/>
    <s v="N/A"/>
    <s v="N/A"/>
    <n v="5"/>
    <n v="240"/>
  </r>
  <r>
    <x v="4"/>
    <s v="SELA-5g-01A"/>
    <s v="Community Workshop on Industrial Facilities"/>
    <s v="Reduce Emissions from General Industrial Facilities"/>
    <s v="Conduct an annual community workshop with CARB to educate the community on the Criteria Pollutant and Toxics Emissions Reporting process and share the data with the SELA community, including interpreting results and identification of facility's with highest toxic emissions, and provide updates to the CSC"/>
    <s v="CARB"/>
    <n v="0.5"/>
    <n v="0.5"/>
    <n v="0"/>
    <n v="0.5"/>
    <m/>
    <n v="0.375"/>
    <x v="0"/>
    <s v="CARB provided an overview of Reporting of Criteria Air Pollutants and Toxic Air Contaminants (CTR) at the January 2022 Q1 and April 2022 Q2 CSC Meetings. CTR reporting began in 2023 and South Coast AQMD is processing the resulting data to submit to CARB in Summer 2023. Community meeting showing results will be provided in the future."/>
    <s v="N/A"/>
    <s v="N/A"/>
    <s v="N/A"/>
    <n v="4"/>
    <n v="241"/>
  </r>
  <r>
    <x v="4"/>
    <s v="SELA-5g-01B"/>
    <s v="Industrial Facilities Portfolio"/>
    <s v="Reduce Emissions from General Industrial Facilities"/>
    <s v="Work with the CSC and local agencies to identify industrial facilities of concern in SELA, provide a list of South Coast AQMD rules, provide a three year compliance history of the facilities, summarize available emissions data and air monitoring data collected at or near facilities, and other sources of information, and update the CSC."/>
    <s v="South Coast AQMD"/>
    <n v="1"/>
    <n v="1"/>
    <n v="1"/>
    <n v="1"/>
    <m/>
    <n v="1"/>
    <x v="1"/>
    <s v="South Coast AQMD worked with the CSC to identify a list of general industrial facilities at the January 2021 Q1 CSC Meeting and provided the list of facilities, including applicable rules and compliance information for each facility at the April 2021 Q2 and June 2021 Q3 CSC Meetings. Air monitoring information available online at: http://www.aqmd.gov/nav/about/initiatives/environmental-justice/ab617-134/ab-617-community-air-monitoring/continuous-air-monitoring-data-dashboard_english_x000a_South Coast AQMD will continue to provide additional information, if available."/>
    <s v="N/A"/>
    <s v="N/A"/>
    <s v="N/A"/>
    <n v="4"/>
    <n v="242"/>
  </r>
  <r>
    <x v="4"/>
    <s v="SELA-5g-01C"/>
    <s v="Industrial Facilities Prioritization"/>
    <s v="Reduce Emissions from General Industrial Facilities"/>
    <s v="Based on list of industrial facilities, compliance history and emissions data, work with the CSC to prioritize emissions sources and conduct air monitoring, where feasible and implement emission and exposure reduction measures and identify opportunities to use incentive funds to encourage the adoption of technologies above and beyond rule requirements, if necessary, and updated the CSC"/>
    <s v="South Coast AQMD"/>
    <n v="1"/>
    <n v="1"/>
    <n v="0"/>
    <n v="0.5"/>
    <n v="0.5"/>
    <n v="0.6"/>
    <x v="0"/>
    <s v="During the June 2021 Q3 CSC Meeting, South Coast AQMD held a discussion with the CSC to identify actions to address general industrial facilities. Following this discussion, South Coast AQMD developed a list of potential actions, pending review. At the January 2022 Q1 CSC Meeting, South Coast AQMD presented the final list of additional implementation measures to the CSC._x000a_ _x000a_Mobile monitoring of multi-metals has been conducted near prioritized facilities since June 2022. Mobile monitoring of VOCs near prioritized facilities has been conducted since July 2021 and is ongoing. "/>
    <s v="N/A"/>
    <s v="N/A"/>
    <s v="N/A"/>
    <n v="5"/>
    <n v="243"/>
  </r>
  <r>
    <x v="4"/>
    <s v="SELA-5g-01D"/>
    <s v="Emissions and Exposure Reduction Measures"/>
    <s v="Reduce Emissions from General Industrial Facilities"/>
    <s v="Identify emissions and exposure reduction measures that require South Coast AQMD Governing Board action in the annual CERP progress report to the Board"/>
    <s v="South Coast AQMD"/>
    <n v="1"/>
    <n v="1"/>
    <m/>
    <m/>
    <m/>
    <n v="1"/>
    <x v="1"/>
    <s v="South Coast AQMD developed a list of potential actions to address emissions from general industrial facilities of concern from the CSC during the June 2021 Q3 CSC Meeting, none of which requires Board action. However, South Coast AQMD is developing a request for proposals (RFP) for the green space incentive project which will require Board approval._x000a_South Coast AQMD will continue to provide additional information, if available."/>
    <s v="N/A"/>
    <s v="N/A"/>
    <s v="N/A"/>
    <n v="2"/>
    <n v="244"/>
  </r>
  <r>
    <x v="5"/>
    <s v="SLA-5b-01A"/>
    <s v="Truck Idling Sweeps"/>
    <s v="Warehouses and Idling"/>
    <s v="Conduct idling inspection sweeps at locations of concern identified by the CSC"/>
    <s v="South Coast AQMD"/>
    <n v="0"/>
    <n v="0.5"/>
    <n v="0"/>
    <n v="0"/>
    <m/>
    <n v="0.125"/>
    <x v="0"/>
    <s v="To date following adoption of the SLA CERP, South Coast AQMD has conducted 2 quarterly sweeps in the SLA community:_x000a_- January 20, 2023, inspected 7 trucks, 6 of them with clean idle stickers, which resulted in 0 Notices of Violation (NOVs) issued_x000a_- April 26, 2023, inspected 19 trucks, 12 of them with clean idle stickers, which resulted in 0 NOVs issued._x000a_ _x000a_South Coast AQMD is in the process of coordinating CSC updates.  "/>
    <s v="N/A"/>
    <s v="N/A"/>
    <s v="N/A"/>
    <n v="4"/>
    <n v="245"/>
  </r>
  <r>
    <x v="5"/>
    <s v="SLA-5b-01A"/>
    <s v="WAIRE Reports Availability"/>
    <s v="Warehouses and Idling"/>
    <s v="Explore opportunities to make Rule 2305 WAIRE reports available on F.I.N.D."/>
    <s v="South Coast AQMD"/>
    <n v="0.5"/>
    <n v="0"/>
    <n v="0"/>
    <m/>
    <m/>
    <n v="0.16666666666666666"/>
    <x v="0"/>
    <s v="Three working group meetings held October 2021, November 2021, July 2023 on efforts to make WAIRE Program reports available on F.I.N.D. Presentation materials available at: http://www.aqmd.gov/home/air-quality/clean-air-plans/air-quality-mgt-plan/facility-based-mobile-source-measures/fbmsm-mtngs_x000a_Initial approach proposed July 2023.  South Coast AQMD anticipates updating the CSC in 2024 after F.I.N.D. system updates go live."/>
    <s v="N/A"/>
    <s v="N/A"/>
    <s v="N/A"/>
    <n v="3"/>
    <n v="246"/>
  </r>
  <r>
    <x v="5"/>
    <s v="SLA-5b-01A"/>
    <s v="Rule 2305 Implementation and Enforcement"/>
    <s v="Warehouses and Idling"/>
    <s v="Report on Rule 2305 implementation and enforcement in the SLA community"/>
    <s v="South Coast AQMD"/>
    <n v="1"/>
    <n v="0"/>
    <m/>
    <m/>
    <m/>
    <n v="0.5"/>
    <x v="0"/>
    <s v="First annual report on WAIRE Program implementation published January 2023 and is available at: www.aqmd.gov/waire.  Annual reports includes data specific to SLA community in Appendix A. Mid-year update will be presented to the Mobile Source Committee in August 2023. "/>
    <s v="N/A"/>
    <s v="N/A"/>
    <s v="N/A"/>
    <n v="2"/>
    <n v="247"/>
  </r>
  <r>
    <x v="5"/>
    <s v="SLA-5b-01A"/>
    <s v="Rule 2305 Warehouse Outreach"/>
    <s v="Warehouses and Idling"/>
    <s v="Conduct outreach to warehouses regarding Rule 2305 requirements to reduce the impact of truck traffic"/>
    <s v="South Coast AQMD"/>
    <n v="1"/>
    <n v="1"/>
    <n v="1"/>
    <n v="0"/>
    <m/>
    <n v="0.75"/>
    <x v="0"/>
    <s v="In January 2023, South Coast AQMD began conducting targeted outreach through in-person site visits to warehouses in the SLA community. During these in-person site visits, South Coast AQMD distributed information and approximately 9 outreach materials on Rule 2305 requirements. South Coast AQMD also distributed approximately 9 copies of the rule language and provided resources for warehouse owners and operators to reach out to South Coast AQMD for any assistance. Outreach materials are available at: www.aqmd.gov/waire."/>
    <s v="N/A"/>
    <s v="N/A"/>
    <s v="N/A"/>
    <n v="4"/>
    <n v="248"/>
  </r>
  <r>
    <x v="5"/>
    <s v="SLA-5b-01B"/>
    <s v="School Air Filtration"/>
    <s v="Reduce Exposure at Schools"/>
    <s v="Work with local school districts and the CSC to develop a prioritization list of schools for air filtration systems that meet a MERV 16 rating, where technically feasible"/>
    <s v="South Coast AQMD"/>
    <n v="0.5"/>
    <n v="0"/>
    <n v="0.25"/>
    <n v="0"/>
    <m/>
    <n v="0.1875"/>
    <x v="0"/>
    <s v="In October 2021, South Coast AQMD submitted a Draft School Filtration Project Plan to CARB for review. The School Filtration Project Plan was approved by CARB in March 2022. South Coast AQMD submitted a request to CARB in April 2022 to allow Supplemental Environmental (SEP) funds in lieu of CAPP funds to provide air filtration for parochial and private schools. South Coast AQMD Governing Board approved and released a Program Announcement (PA) for private schools and daycares to apply for air filtration funded by SEP funds in May 2022. In September 2022, South Coast AQMD received and began evaluation of 205 school applications. In July 2023, South Coast AQMD executed two contracts for the 184 eligible private schools and day cares to receive air filtration units, 95 of which are located within the SLA boundary._x000a__x000a_South Coast AQMD will provide additional information regarding the development of a prioritization list for  schools within the SLA boundary in future reporting periods."/>
    <s v="$1.1M (SEP Funds)"/>
    <s v="N/A"/>
    <s v="N/A"/>
    <n v="4"/>
    <n v="249"/>
  </r>
  <r>
    <x v="5"/>
    <s v="SLA-5b-01B"/>
    <s v="Student Exposure Reduction"/>
    <s v="Reduce Exposure at Schools"/>
    <s v="Work with local school districts and CSC to support community projects that reduce students’ exposure to air pollution"/>
    <s v="South Coast AQMD"/>
    <s v="N/A"/>
    <s v="N/A"/>
    <s v="N/A"/>
    <s v="N/A"/>
    <m/>
    <s v="N/A"/>
    <x v="2"/>
    <s v="South Coast AQMD will work with the CSC and local school districts to support community projects that reduce students’ exposure to air pollution. The participatory budgeting process is anticipated for late 2023 and will determine eligible incentive opportunities and projects in/near CSC-identified locations of concern."/>
    <s v="N/A"/>
    <s v="N/A"/>
    <s v="N/A"/>
    <n v="4"/>
    <n v="250"/>
  </r>
  <r>
    <x v="5"/>
    <s v="SLA-5b-01C"/>
    <s v="General Community Outreach Events"/>
    <s v="CARB Efforts"/>
    <s v="Identify and conduct outreach events to the community, businesses, and industries in SLA and distribute materials related to CARB’s mobile source regulations, BMPs, how to file a complaint, and incentive programs"/>
    <s v="CARB"/>
    <s v="N/A"/>
    <s v="N/A"/>
    <s v="N/A"/>
    <s v="N/A"/>
    <m/>
    <s v="N/A"/>
    <x v="2"/>
    <s v="South Coast AQMD and CARB will provide information on additional outreach event opportunities in future reporting periods._x000a__x000a_"/>
    <s v="N/A"/>
    <s v="N/A"/>
    <s v="N/A"/>
    <n v="4"/>
    <n v="251"/>
  </r>
  <r>
    <x v="5"/>
    <s v="SLA-5b-01C"/>
    <s v="CARB Complaint System"/>
    <s v="CARB Efforts"/>
    <s v="Conduct an activity or solicit input through the CSC’s contacts in the community to collect feedback on CARB’s complaint filing system"/>
    <s v="CARB"/>
    <s v="N/A"/>
    <s v="N/A"/>
    <s v="N/A"/>
    <m/>
    <m/>
    <s v="N/A"/>
    <x v="2"/>
    <s v="South Coast AQMD will pursue this action in future reporting periods."/>
    <s v="N/A"/>
    <s v="N/A"/>
    <s v="N/A"/>
    <n v="3"/>
    <n v="252"/>
  </r>
  <r>
    <x v="5"/>
    <s v="SLA-5b-01C"/>
    <s v="Truck and Bus Inspections"/>
    <s v="CARB Efforts"/>
    <s v="Conduct compliance inspections of trucks and buses with CARB regulations in CSC-identified areas of concern"/>
    <s v="CARB"/>
    <s v="N/A"/>
    <n v="0.5"/>
    <n v="0.5"/>
    <s v="N/A"/>
    <m/>
    <s v="N/A"/>
    <x v="2"/>
    <s v="CARB has conducted 26 Transport Refrigeration Units (TRU), 222 idling trucks and 8 off-road inspections, resulting in 7 idling and 3 off-road violations."/>
    <s v="N/A"/>
    <s v="N/A"/>
    <s v="N/A"/>
    <n v="4"/>
    <n v="253"/>
  </r>
  <r>
    <x v="5"/>
    <s v="SLA-5b-01C"/>
    <s v="CARB Enforcement Adjustments"/>
    <s v="CARB Efforts"/>
    <s v="CARB will adjust enforcement in the community to address the identified concerns and provide annual report backs to the CSC for future adjustments"/>
    <s v="CARB"/>
    <s v="N/A"/>
    <s v="N/A"/>
    <s v="N/A"/>
    <s v="N/A"/>
    <m/>
    <s v="N/A"/>
    <x v="2"/>
    <s v="South Coast AQMD will pursue this action in future reporting periods."/>
    <s v="N/A"/>
    <s v="N/A"/>
    <s v="N/A"/>
    <n v="4"/>
    <n v="254"/>
  </r>
  <r>
    <x v="5"/>
    <s v="SLA-5b-01C"/>
    <s v="Truck &quot;No Idling&quot; Signs"/>
    <s v="CARB Efforts"/>
    <s v="Collaborate with CSC to identify and prioritize locations for &quot;No Idling&quot; signs, install no idling signs, and update the CSC"/>
    <s v="South Coast AQMD &amp; CARB"/>
    <s v="N/A"/>
    <s v="N/A"/>
    <s v="N/A"/>
    <s v="N/A"/>
    <m/>
    <s v="N/A"/>
    <x v="2"/>
    <s v="South Coast AQMD will pursue this action in future reporting periods."/>
    <s v="N/A"/>
    <s v="N/A"/>
    <s v="N/A"/>
    <n v="4"/>
    <n v="255"/>
  </r>
  <r>
    <x v="5"/>
    <s v="SLA-5b-01D"/>
    <s v="Clean Mobile Source Technologies"/>
    <s v="Mobile Source Incentives"/>
    <s v="Explore opportunities for incentive funds for cleaner mobile source technologies within the community and conduct outreach to the CSC when new funding opportunities are available "/>
    <s v="South Coast AQMD"/>
    <n v="1"/>
    <n v="1"/>
    <n v="0"/>
    <n v="0.25"/>
    <m/>
    <n v="0.5625"/>
    <x v="0"/>
    <s v="Carl Moyer funding identified and available in 2023 for both heavy-duty on/off-road/infrastructure projects as well as small off-road equipment including Commercial Lawn and Garden. No new AB 617 Project Plans need to be developed as existing incentive funds from Carl Moyer can provide funds for eligible projects. _x000a__x000a_South Coast AQMD developed informational materials for the Commercial Lawn and Garden program (available at: http://www.aqmd.gov/home/programs/community/electric-lawn-and-garden-programs/resources) and the Carl Moyer Program (available at: http://www.aqmd.gov/home/programs/business/carl-moyer-memorial-air-quality-standards-attainment-(carl-moyer)-program/resources) and presented on the programs at the March 2023 Quarter 1 SLA CSC Meeting. Information on the Carl Moyer Program was sent via email to truck operators located within SLA ZIP codes on January 31, 2023. "/>
    <s v="(1) Off-Road and (1) On-Road Truck Replacement Projects =_x000a_$338K"/>
    <s v="N/A"/>
    <s v="NOX = 1.55 (TPY)_x000a_PM = 0.03 (TPY)"/>
    <n v="4"/>
    <n v="256"/>
  </r>
  <r>
    <x v="5"/>
    <s v="SLA-5b-01E"/>
    <s v="Construction Sites Enforcement"/>
    <s v="Construction Sites Enforcement"/>
    <s v="Conduct focused enforcement at construction sites of CSC-identified areas of concern to evaluate compliance with CARB regulations "/>
    <s v="South Coast AQMD"/>
    <s v="N/A"/>
    <s v="N/A"/>
    <s v="N/A"/>
    <m/>
    <m/>
    <s v="N/A"/>
    <x v="2"/>
    <s v="South Coast AQMD will pursue this action in future reporting periods."/>
    <s v="N/A"/>
    <s v="N/A"/>
    <s v="N/A"/>
    <n v="3"/>
    <n v="257"/>
  </r>
  <r>
    <x v="5"/>
    <s v="SLA-5b-01F"/>
    <s v="Truck Traffic Collaboration"/>
    <s v="Agency Collaboration"/>
    <s v="Pursue collaborations with local agencies to identify strategies to address the CSC’s concerns with truck traffic and designated truck routes"/>
    <s v="South Coast AQMD &amp; CARB"/>
    <s v="N/A"/>
    <s v="N/A"/>
    <s v="N/A"/>
    <m/>
    <m/>
    <s v="N/A"/>
    <x v="2"/>
    <s v="South Coast AQMD will pursue this action in future reporting periods."/>
    <s v="N/A"/>
    <s v="N/A"/>
    <s v="N/A"/>
    <n v="3"/>
    <n v="258"/>
  </r>
  <r>
    <x v="5"/>
    <s v="SLA-5c-01A"/>
    <s v="Pertinent Rules Workshop"/>
    <s v="Inform Community of Pertinent Rules"/>
    <s v="Collaborate with partner agencies to conduct Auto Body Shops Workshop for the CSC describing applicable rules and regulations, permitting process, and enforcement efforts around auto body shops"/>
    <s v="South Coast AQMD"/>
    <n v="0"/>
    <n v="0.5"/>
    <n v="0"/>
    <n v="0"/>
    <n v="0"/>
    <n v="0.1"/>
    <x v="0"/>
    <s v="South Coast AQMD has compiled applicable rules for auto body shops in the SLA community and is developing workshop materials.  Workshop details to be reported on in future reporting period."/>
    <s v="N/A"/>
    <s v="N/A"/>
    <s v="N/A"/>
    <n v="5"/>
    <n v="259"/>
  </r>
  <r>
    <x v="5"/>
    <s v="SLA-5c-01B"/>
    <s v="Facilities of Concern"/>
    <s v="Identify Facilities of Concern"/>
    <s v="Collaborate with CSC to develop a list of CSC-identified and prioritized locations of concern, in part using data reporting from CARB's CTR regulation, conduct inspection sweeps, and take enforcement action when appropriate"/>
    <s v="CARB"/>
    <s v="N/A"/>
    <s v="N/A"/>
    <s v="N/A"/>
    <s v="N/A"/>
    <s v="N/A"/>
    <s v="N/A"/>
    <x v="2"/>
    <s v="South Coast AQMD will pursue this action in future reporting periods."/>
    <s v="N/A"/>
    <s v="N/A"/>
    <s v="N/A"/>
    <n v="5"/>
    <n v="260"/>
  </r>
  <r>
    <x v="5"/>
    <s v="SLA-5c-01C"/>
    <s v="Agency Collaborations and Referrals"/>
    <s v="Agency Collaborations and Referrals"/>
    <s v="Collaborate with appropriate agencies by reporting issues outside of South Coast AQMD’s jurisdiction during inspection sweeps and request presentations on follow up information"/>
    <s v="South Coast AQMD"/>
    <n v="1"/>
    <n v="0.5"/>
    <n v="0"/>
    <n v="0"/>
    <n v="0"/>
    <n v="0.3"/>
    <x v="0"/>
    <s v="The list of appropriate agencies has been compiled and is available at: https://www.aqmd.gov/docs/default-source/default-document-library/interagency-referrals.pdf._x000a__x000a_Inspections and necessary agency referrals are ongoing. South Coast AQMD continues to work with appropriate agencies to conduct necessary follow up investigations and will pursue updates on this action in future reporting periods."/>
    <s v="N/A"/>
    <s v="N/A"/>
    <s v="N/A"/>
    <n v="5"/>
    <n v="261"/>
  </r>
  <r>
    <x v="5"/>
    <s v="SLA-5c-01D"/>
    <s v="Outreach to Small Businesses"/>
    <s v="Outreach to Owners or Operators"/>
    <s v="Conduct targeted outreach to owners or operators in the SLA community, including providing information on best management practices, &quot;Good Neighbor&quot; practices, Small Business Assistance Program, permitting process, and applicable rules and regulations, collect feedback on implementation of practices, and update CSC"/>
    <s v="South Coast AQMD"/>
    <s v="N/A"/>
    <s v="N/A"/>
    <s v="N/A"/>
    <s v="N/A"/>
    <s v="N/A"/>
    <s v="N/A"/>
    <x v="2"/>
    <s v="South Coast AQMD will pursue this action in future reporting periods."/>
    <s v="N/A"/>
    <s v="N/A"/>
    <s v="N/A"/>
    <n v="5"/>
    <n v="262"/>
  </r>
  <r>
    <x v="5"/>
    <s v="SLA-5c-01E"/>
    <s v="Air Measurement Surveys"/>
    <s v="Air Measurement Surveys"/>
    <s v="Conduct initial air measurements surveys near CSC-identified facilities of concern, analyze data to identify and characterize any potential emissions, and update the CSC"/>
    <s v="South Coast AQMD"/>
    <n v="0.5"/>
    <n v="0.25"/>
    <n v="0.25"/>
    <s v="N/A"/>
    <n v="0.25"/>
    <n v="0.25"/>
    <x v="0"/>
    <s v="Mobile monitoring has been initiated by South Coast AQMD near and around facilities of concern to identify and characterize any potential emissions of VOCs and air toxic metals. A continuous multi-metals monitor has been installed at the Compton station to track concentrations over the CAMP implementation period. _x000a_An update on mobile surveys near auto body shops was provided at the December 2022 Quarter 4 CSC Meeting."/>
    <s v="N/A"/>
    <s v="N/A"/>
    <s v="N/A"/>
    <n v="5"/>
    <n v="263"/>
  </r>
  <r>
    <x v="5"/>
    <s v="SLA-5c-01F"/>
    <s v="Focused Facility Enforcement"/>
    <s v="Foused Facility Enforcement"/>
    <s v="Conduct door-to-door focused enforcement of potential auto body shops in a CSC-identified area to ensure facilities are properly classified and to verify compliance with applicable rules and regulations and provide updates to the CSC"/>
    <s v="South Coast AQMD"/>
    <s v="N/A"/>
    <s v="N/A"/>
    <s v="N/A"/>
    <s v="N/A"/>
    <m/>
    <s v="N/A"/>
    <x v="2"/>
    <s v="South Coast AQMD will pursue this action in future reporting periods."/>
    <s v="N/A"/>
    <s v="N/A"/>
    <s v="N/A"/>
    <n v="4"/>
    <n v="264"/>
  </r>
  <r>
    <x v="5"/>
    <s v="SLA-5c-01G"/>
    <s v="Rules 1151 &amp; 1171 Amendments"/>
    <s v="Rule Amendments"/>
    <s v="Initiate rule development process to amend Rules 1151 and 1171 to review current practices and consider including U.S. EPA best management practices as requirements for auto body shops and hold working group meetings, if necessary"/>
    <s v="South Coast AQMD"/>
    <s v="N/A"/>
    <s v="N/A"/>
    <s v="N/A"/>
    <s v="N/A"/>
    <s v="N/A"/>
    <s v="N/A"/>
    <x v="2"/>
    <s v="South Coast AQMD will pursue this action in future reporting periods."/>
    <s v="N/A"/>
    <s v="N/A"/>
    <s v="N/A"/>
    <n v="5"/>
    <n v="265"/>
  </r>
  <r>
    <x v="5"/>
    <s v="SLA-5c-01H"/>
    <s v="Auto Body Shops Incentives"/>
    <s v="Auto Body Shops Incentives"/>
    <s v="Explore incentive opportunities for low-VOC paint and coatings and water-based cleaners used at auto body shops within the community, track total incentive dollars, submit AB 617 Project Plans (as needed), and conduct outreach to CSC on new incentive opportunities"/>
    <s v="South Coast AQMD"/>
    <s v="N/A"/>
    <s v="N/A"/>
    <s v="N/A"/>
    <s v="N/A"/>
    <s v="N/A"/>
    <s v="N/A"/>
    <x v="2"/>
    <s v="South Coast AQMD will pursue this action in future reporting periods."/>
    <s v="N/A"/>
    <s v="N/A"/>
    <s v="N/A"/>
    <n v="5"/>
    <n v="266"/>
  </r>
  <r>
    <x v="5"/>
    <s v="SLA-5d-01A"/>
    <s v="General Industrial Facilities of Concern"/>
    <s v="Identify Facilities of Concern"/>
    <s v="Work with the CSC to: identify and prioritize general industrial facilities of concern; inform of applicable South Coast AQMD rules, provide three (3) year compliance history of, and summarize available emissions and/or pollution data for CSC-identified facilities; and to improve outreach to small businesses to encourage incorporation of best management and &quot;Good Neighbor&quot; practices"/>
    <s v="South Coast AQMD"/>
    <s v="N/A"/>
    <s v="N/A"/>
    <s v="N/A"/>
    <s v="N/A"/>
    <s v="N/A"/>
    <s v="N/A"/>
    <x v="2"/>
    <s v="South Coast AQMD will pursue this action in future reporting periods."/>
    <s v="N/A"/>
    <s v="N/A"/>
    <s v="N/A"/>
    <n v="5"/>
    <n v="267"/>
  </r>
  <r>
    <x v="5"/>
    <s v="SLA-5d-01B"/>
    <s v="Emissions Reduction Strategies"/>
    <s v="Identify Strategies"/>
    <s v="Based on findings from Goal A, identify emissions and exposure reduction measures, if appropriate (e.g., identifying incentive opportunities, collaborating with appropriate agencies)"/>
    <s v="South Coast AQMD"/>
    <n v="0"/>
    <n v="0.25"/>
    <n v="0"/>
    <n v="0"/>
    <m/>
    <n v="6.25E-2"/>
    <x v="0"/>
    <s v="South Coast AQMD is developing Working Groups which will assist with the implementation of CERP air quality priority goals, including General Industrial Facilities, Goal A: Identify Facilities of Concern. Funding for this action is being identified and include CAPP funds that will be allocated to SLA. South Coast AQMD will pursue efforts for Goal B following completion of Goal A and will report on developments in future reporting periods."/>
    <s v="N/A"/>
    <s v="N/A"/>
    <s v="N/A"/>
    <n v="4"/>
    <n v="268"/>
  </r>
  <r>
    <x v="5"/>
    <s v="SLA-5d-01B"/>
    <s v="Alternative Technolgy Notifications"/>
    <s v="Identify Strategies"/>
    <s v="During permit application process, provide education information to the permit applicants of cleaner alternative technologies (e.g., commercially available zero emission technology, non-toxic alternatives)"/>
    <s v="South Coast AQMD"/>
    <s v="N/A"/>
    <s v="N/A"/>
    <s v="N/A"/>
    <m/>
    <m/>
    <s v="N/A"/>
    <x v="2"/>
    <s v="South Coast AQMD will pursue this action in future reporting periods. The process will be initiated by the Best Available Control Technology (BACT) Team to identify applicable technologies that have cleaner or alternative options that are not already required by BACT."/>
    <s v="N/A"/>
    <s v="N/A"/>
    <s v="N/A"/>
    <n v="3"/>
    <n v="269"/>
  </r>
  <r>
    <x v="5"/>
    <s v="SLA-5d-01C"/>
    <s v="Dry Cleaners Enforcement"/>
    <s v="Dry Cleaners"/>
    <s v="Enforcement of existing South Coast AQMD and CARB regulations (e.g., South Coast AQMD Rule 1102, South Coast AQMD Rule 1421, CARB Airborne Toxic Control Measure (ATCM) for Emissions of PERC from Dry Cleaning Operations (Dry Cleaning ATCM))"/>
    <s v="South Coast AQMD"/>
    <s v="N/A"/>
    <s v="N/A"/>
    <s v="N/A"/>
    <m/>
    <m/>
    <s v="N/A"/>
    <x v="2"/>
    <s v="South Coast AQMD will pursue this action in future reporting periods."/>
    <s v="N/A"/>
    <s v="N/A"/>
    <s v="N/A"/>
    <n v="3"/>
    <n v="270"/>
  </r>
  <r>
    <x v="5"/>
    <s v="SLA-5d-01C"/>
    <s v="Dry Cleaners Rule Development"/>
    <s v="Dry Cleaners"/>
    <s v="Initiate rule development process to amend Rule 1102 to consider establishing a new emission standard reflecting zero emission technologies for new dry cleaning systems"/>
    <s v="South Coast AQMD"/>
    <s v="N/A"/>
    <s v="N/A"/>
    <s v="N/A"/>
    <s v="N/A"/>
    <s v="N/A"/>
    <s v="N/A"/>
    <x v="2"/>
    <s v="South Coast AQMD will pursue this action in future reporting periods."/>
    <s v="N/A"/>
    <s v="N/A"/>
    <s v="N/A"/>
    <n v="5"/>
    <n v="271"/>
  </r>
  <r>
    <x v="5"/>
    <s v="SLA-5d-01C"/>
    <s v="Dry Cleaners Incentives"/>
    <s v="Dry Cleaners"/>
    <s v="Identify incentive opportunities to transition to community-identified alternatives (e.g., professional wet cleaning, other zero emission technologies)"/>
    <s v="South Coast AQMD"/>
    <s v="N/A"/>
    <s v="N/A"/>
    <s v="N/A"/>
    <m/>
    <m/>
    <s v="N/A"/>
    <x v="2"/>
    <s v="South Coast AQMD will pursue this action in future reporting periods."/>
    <s v="N/A"/>
    <s v="N/A"/>
    <s v="N/A"/>
    <n v="3"/>
    <n v="272"/>
  </r>
  <r>
    <x v="5"/>
    <s v="SLA-5d-01C"/>
    <s v="Outreach to Dry Cleaners"/>
    <s v="Dry Cleaners"/>
    <s v="Community outreach to owners or operators regarding alternatives, incentive opportunities, and seeking feedback from owners or operators regarding their willingness to transition to and/or need of support to transition to community-identified alternatives"/>
    <s v="South Coast AQMD"/>
    <s v="N/A"/>
    <s v="N/A"/>
    <s v="N/A"/>
    <s v="N/A"/>
    <s v="N/A"/>
    <s v="N/A"/>
    <x v="2"/>
    <s v="South Coast AQMD will pursue this action in future reporting periods."/>
    <s v="N/A"/>
    <s v="N/A"/>
    <s v="N/A"/>
    <n v="5"/>
    <n v="273"/>
  </r>
  <r>
    <x v="5"/>
    <s v="SLA-5d-01D"/>
    <s v="Collaboration and Referals on Industrial Facility Enforcement"/>
    <s v="Agency Collaboration and Referrals"/>
    <s v="Collaborate with appropriate agencies by reporting issues that fall outside of South Coast AQMD’s authority during inspection sweeps at general industrial facilities"/>
    <s v="South Coast AQMD"/>
    <n v="1"/>
    <n v="0"/>
    <n v="0"/>
    <n v="0"/>
    <n v="0"/>
    <n v="0.2"/>
    <x v="0"/>
    <s v="The list of appropriate agencies has been compiled and is available at: https://www.aqmd.gov/docs/default-source/default-document-library/interagency-referrals.pdf._x000a__x000a_Inspections and necessary agency referrals are ongoing. South Coast AQMD continues to work with appropriate agencies to conduct necessary follow up investigations and will pursue updates on this action in future reporting periods."/>
    <s v="N/A"/>
    <s v="N/A"/>
    <s v="N/A"/>
    <n v="5"/>
    <n v="274"/>
  </r>
  <r>
    <x v="5"/>
    <s v="SLA-5d-01E"/>
    <s v="F.I.N.D. Tool and Filing Complaints"/>
    <s v="F.I.N.D. Tool and Filing Complaints"/>
    <s v="Conduct community outreach on F.I.N.D. tool including training on how to use the F.I.N.D. tool to search for information about South Coast AQMD regulated facilities (e.g., facility details, equipment, permits, compliance history, etc.) and on filing air quality complaints by phone, web, or mobile application"/>
    <s v="South Coast AQMD"/>
    <n v="0.5"/>
    <n v="1"/>
    <n v="0"/>
    <n v="0"/>
    <m/>
    <n v="0.375"/>
    <x v="0"/>
    <s v="Informative materials are in development and will be shared with the CSC at a future date. South Coast AQMD has developed a contact list with CSC input that will guide community outreach efforts. South Coast AQMD will pursue these efforts in future reporting periods."/>
    <s v="N/A"/>
    <s v="N/A"/>
    <s v="N/A"/>
    <n v="4"/>
    <n v="275"/>
  </r>
  <r>
    <x v="5"/>
    <s v="SLA-5d-01F"/>
    <s v="Air Measurement Surveys"/>
    <s v="Air Measurement Surveys"/>
    <s v="Conduct initial air measurements surveys near facilities of concern (as identified under Goal A) to identify and characterize any potential emissions"/>
    <s v="South Coast AQMD"/>
    <n v="0.5"/>
    <n v="0.25"/>
    <s v="N/A"/>
    <s v="N/A"/>
    <n v="0.25"/>
    <n v="0.2"/>
    <x v="0"/>
    <s v="Mobile monitoring has been initiated by South Coast AQMD near and around facilities identified by the CSC to identify and characterize any potential emissions of VOCs. Discussions took place during 1 Monitoring Working Team meeting (April 13, 2022), and an update was provided during the December 2022 Quarter 4 CSC Meeting."/>
    <s v="N/A"/>
    <s v="N/A"/>
    <s v="N/A"/>
    <n v="5"/>
    <n v="276"/>
  </r>
  <r>
    <x v="5"/>
    <s v="SLA-5d-01G"/>
    <s v="Construction Sites Enforcement"/>
    <s v="Construction Sites Enforcement"/>
    <s v="Focused enforcement at construction sites of concern, as identified by the CSC, to evaluate compliance with South Coast AQMD rules (e.g., Rules 402, 403, and 1466, and Proposed Rule 403.2)"/>
    <s v="South Coast AQMD"/>
    <s v="N/A"/>
    <s v="N/A"/>
    <s v="N/A"/>
    <s v="N/A"/>
    <m/>
    <s v="N/A"/>
    <x v="2"/>
    <s v="South Coast AQMD will pursue this action in future reporting periods."/>
    <s v="N/A"/>
    <s v="N/A"/>
    <s v="N/A"/>
    <n v="4"/>
    <n v="277"/>
  </r>
  <r>
    <x v="5"/>
    <s v="SLA-5e-01A"/>
    <s v="CTR Process Workshop"/>
    <s v="CARB Regulations"/>
    <s v="Conduct a community workshop on the CTR process and share the data that has been collected from facilities in the community "/>
    <s v="South Coast AQMD &amp; CARB"/>
    <n v="0.5"/>
    <n v="1"/>
    <n v="0"/>
    <n v="0"/>
    <m/>
    <n v="0.375"/>
    <x v="0"/>
    <s v="First year of CTR occurred in 2023. Data is being processed and will be submitted to CARB in Summer 2023."/>
    <s v="N/A"/>
    <s v="N/A"/>
    <s v="N/A"/>
    <n v="4"/>
    <n v="278"/>
  </r>
  <r>
    <x v="5"/>
    <s v="SLA-5e-01A"/>
    <s v="CARB Chrome Plating Amendments"/>
    <s v="CARB Regulations"/>
    <s v="CARB to provide information regarding CARB Chrome Plating ATCM amendments"/>
    <s v="South Coast AQMD &amp; CARB"/>
    <n v="0.5"/>
    <n v="1"/>
    <n v="1"/>
    <m/>
    <m/>
    <n v="0.83333333333333337"/>
    <x v="0"/>
    <s v="CARB developed a Chrome Plating Airborne Toxics Control Measure (ATCM) fact sheet which may be found here: https://ww2.arb.ca.gov/resources/fact-sheets/airborne-toxic-control-measure-chromium-electroplating-and-chromic-acid. South Coast AQMD shared links to the Chrome Plating ATCM Fact Sheet, information on how to comment on the proposed language, and information to the Public Hearing to the SLA CSC on March 29, 2023. Chrome Plating ATCM approved by CARB Board on May 25, 2023. CARB presented on the Chrome Plating ATCM amendments at the June 2023 Quarter 2 CSC Meeting. "/>
    <s v="N/A"/>
    <s v="N/A"/>
    <s v="N/A"/>
    <n v="3"/>
    <n v="279"/>
  </r>
  <r>
    <x v="5"/>
    <s v="SLA-5e-01A"/>
    <s v="Chrome Plating Enforcement"/>
    <s v="CARB Regulations"/>
    <s v="South Coast AQMD to enforce CARB Chrome Plating ATCM through South Coast AQMD Rule 1469"/>
    <s v="South Coast AQMD"/>
    <s v="N/A"/>
    <s v="N/A"/>
    <s v="N/A"/>
    <s v="N/A"/>
    <m/>
    <s v="N/A"/>
    <x v="2"/>
    <s v="South Coast AQMD will pursue this action in future reporting periods."/>
    <s v="N/A"/>
    <s v="N/A"/>
    <s v="N/A"/>
    <n v="4"/>
    <n v="280"/>
  </r>
  <r>
    <x v="5"/>
    <s v="SLA-5e-01B"/>
    <s v="Metal Facility Identification"/>
    <s v="Identify Metals Facilities"/>
    <s v="Identify all permitted metal processing facilities within the SLA community boundary and provide the following to CSC: list of applicable South Coast AQMD rules; three (3) year compliance history; and summary of available emissions and air monitoring data collected at/near facilities"/>
    <s v="South Coast AQMD"/>
    <n v="1"/>
    <n v="0"/>
    <n v="0"/>
    <n v="0"/>
    <n v="0"/>
    <n v="0.2"/>
    <x v="0"/>
    <s v="Metal processing facilities within SLA have been identified and are available on the SLA Story Map: https://scaqmd-online.maps.arcgis.com/apps/MapJournal/index.html?appid=7d7707f8233947cf8e843e57cd763cb2._x000a__x000a_The list of applicable rules has also been compiled and is available on the SLA Story Map._x000a__x000a_Updated inspection history can be obtained through F.I.N.D. and South Coast AQMD is in the process of coordinating CSC updates."/>
    <s v="N/A"/>
    <s v="N/A"/>
    <s v="N/A"/>
    <n v="5"/>
    <n v="281"/>
  </r>
  <r>
    <x v="5"/>
    <s v="SLA-5e-01C"/>
    <s v="Identify Strategies to Curb Emissions from Metal Facilities"/>
    <s v="Identify Strategies"/>
    <s v="Work with the CSC to identify and prioritize air quality concerns related to sources of metal emissions and metals facilities of concern and identify potential strategies and approaches to address concerns"/>
    <s v="South Coast AQMD"/>
    <s v="N/A"/>
    <s v="N/A"/>
    <s v="N/A"/>
    <s v="N/A"/>
    <s v="N/A"/>
    <s v="N/A"/>
    <x v="2"/>
    <s v="South Coast AQMD is developing Working Groups which will assist with implementation of CERP air quality priority goals, including this Goal. South Coast AQMD will pursue efforts for this Goal and will report on developments in future reporting periods."/>
    <s v="N/A"/>
    <s v="N/A"/>
    <s v="N/A"/>
    <n v="5"/>
    <n v="282"/>
  </r>
  <r>
    <x v="5"/>
    <s v="SLA-5e-01C"/>
    <s v="Metal Facility Rules"/>
    <s v="Identify Strategies"/>
    <s v="Conduct an assessment of best management practices in South Coast AQMD metal processing rules. If rules regulating metal toxic air contaminants lack best management practices, initiate rulemaking to incorporate provisions for best management practices."/>
    <s v="South Coast AQMD"/>
    <s v="N/A"/>
    <s v="N/A"/>
    <s v="N/A"/>
    <s v="N/A"/>
    <s v="N/A"/>
    <s v="N/A"/>
    <x v="2"/>
    <s v="Four Proposed Rules (PR) regulating metal toxic air contaminants are in development: PR 1426.1 - Hexavalent Chromium Emission from Metal Finishing Operations, PR 1435 - Control of Toxic Air Contaminant Emissions from Metal Heating Operations, PR 1445 - Control of Toxic Emissions from Laser and Plasma Arc Cutting, and PR 1455 - Control of Hexavalent Chromium Emissions from Torch Cutting and Welding. South Coast AQMD updated the SLA CSC on PR 1435 and 1445 at the 2023 Quarter 2 CSC Meeting. Future Working Group Meeting dates and other related rule development efforts information to be shared as they becomes available and in future reporting periods."/>
    <s v="N/A"/>
    <s v="N/A"/>
    <s v="N/A"/>
    <n v="5"/>
    <n v="283"/>
  </r>
  <r>
    <x v="5"/>
    <s v="SLA-5e-01D"/>
    <s v="Air Monitoring of Metal Facilities"/>
    <s v="Air Measurement Surveys"/>
    <s v="Conduct initial air measurement surveys near facilities of concern to identify and characterize any potential emissions"/>
    <s v="South Coast AQMD"/>
    <n v="0.5"/>
    <n v="0.5"/>
    <n v="0.5"/>
    <n v="0.5"/>
    <m/>
    <n v="0.5"/>
    <x v="0"/>
    <s v="Mobile monitoring has been initiated by South Coast AQMD near and around metal processing facilities identified by the CSC to identify and characterize any potential emissions of air toxic metals. A continuous multi-metals monitor has been installed at the Compton station to track concentrations over the CAMP implementation period. _x000a_Discussions took place during the Quarter 1 2023 Monitoring Working Team meeting and an update was provided on December 2022 Quarter 4 CSC Meeting."/>
    <s v="N/A"/>
    <s v="N/A"/>
    <s v="N/A"/>
    <n v="4"/>
    <n v="284"/>
  </r>
  <r>
    <x v="5"/>
    <s v="SLA-5e-01E"/>
    <s v="Outreach on Citeria Pollutants"/>
    <s v="Emissions Data"/>
    <s v="Provide informational handout or presentation which includes an overview on criteria pollutants and toxics that may be found in the community (e.g., hexavalent chromium, lead, zinc, NOx)"/>
    <s v="South Coast AQMD"/>
    <n v="0.5"/>
    <n v="0"/>
    <n v="0"/>
    <m/>
    <m/>
    <n v="0.16666666666666666"/>
    <x v="0"/>
    <s v="First year of CTR occurred in 2023. Data is being processed and will be submitted to CARB in Summer 2023. Initial emissions inventory data also included in the SLA CERP in Chapter 2d: Emissions and Source Attribution and Appendix 2d: Source Attribution available at: http://www.aqmd.gov/docs/default-source/Agendas/Governing-Board/2022/2022-June3-027.pdf?sfvrsn=6. Outreach materials will be developed in the future."/>
    <s v="N/A"/>
    <s v="N/A"/>
    <s v="N/A"/>
    <n v="3"/>
    <n v="285"/>
  </r>
  <r>
    <x v="5"/>
    <s v="SLA-5e-01F"/>
    <s v="Targeted Metal Facility Outreach"/>
    <s v="Outreach to Owners or Operators"/>
    <s v="Conduct targeted outreach to metals facility owners or operators in the community, including providing information on best management and &quot;Good Neighbor&quot; practices, South Coast AQMD’s Small Business Assistance Program, permitting process, and applicable rules and regulations – with a focus on new rule requirements from CARB and South Coast AQMD"/>
    <s v="South Coast AQMD"/>
    <n v="0"/>
    <n v="0.5"/>
    <n v="0.5"/>
    <n v="0.25"/>
    <m/>
    <n v="0.3125"/>
    <x v="0"/>
    <s v="South Coast AQMD will provide updates on the target location activities with the CSC in future reporting periods._x000a__x000a_CARB provided updates on the Chrome Plating ATCM amendments at the June 2023 Quarter 2 SLA CSC Meeting."/>
    <s v="N/A"/>
    <s v="N/A"/>
    <s v="N/A"/>
    <n v="4"/>
    <n v="286"/>
  </r>
  <r>
    <x v="5"/>
    <s v="SLA-5e-01G"/>
    <s v="Rule 1460 Development"/>
    <s v="Metal Recycling and Shredding Facilities"/>
    <s v="Initiate rule development process for Proposed Rule 1460 to address housekeeping and best management practices at metal recycling and shredding facilities"/>
    <s v="South Coast AQMD"/>
    <n v="1"/>
    <n v="1"/>
    <n v="1"/>
    <n v="1"/>
    <n v="1"/>
    <n v="1"/>
    <x v="1"/>
    <s v="South Coast AQMD hosted 3 Working Group Meetings in March 2022, May 2022, and July 2022 to discuss the rule development process and gather stakeholder input. _x000a__x000a_Rule 1460 adopted by Governing Board in November 2022 and is available at: http://www.aqmd.gov/docs/default-source/rule-book/reg-xiv/r1460.pdf?sfvrsn=8. South Coast AQMD developed a website providing a list of registered metal recycling and metal shredding facilities and is available at: http://www.aqmd.gov/docs/default-source/rule-book/reg-xiv/r1460.pdf?sfvrsn=8._x000a__x000a_South Coast AQMD shared information on the development and South Coast AQMD Governing Board approval of Rule 1460 at the December 2022 Quarter 4 CSC Meeting. "/>
    <s v="N/A"/>
    <s v="N/A"/>
    <s v="Toxic metal particulate matter emissions reduced"/>
    <n v="5"/>
    <n v="287"/>
  </r>
  <r>
    <x v="5"/>
    <s v="SLA-5f-01A"/>
    <s v="Oil Well Air Monitoring"/>
    <s v="Air Measurement Surveys"/>
    <s v="Prioritize locations for community air monitoring, conduct air measurements near and around oil drilling sites, provide periodic summaries of monitoring results, and provide outreach on the online tools available to the public to access monitoring data"/>
    <s v="South Coast AQMD"/>
    <n v="0.75"/>
    <n v="1"/>
    <n v="0.25"/>
    <n v="0.25"/>
    <n v="0.25"/>
    <n v="0.5"/>
    <x v="0"/>
    <s v="Discussions took place during 3 Monitoring Working Team meetings (February 16, 2022, February 23, 2022, February 23, 2023) and at the September 2022 Quarter 3, December 2022 Quarter 4, and March 2023 Quarter 1 CSC Meetings. Initial mobile air monitoring surveys for all areas in this community associated with oil and gas extraction concerns have been conducted. At the time of this writing, 10 mobile monitoring surveys focusing on oil and gas extraction operations have been conducted in this community."/>
    <s v="N/A"/>
    <s v="N/A"/>
    <s v="N/A"/>
    <n v="5"/>
    <n v="288"/>
  </r>
  <r>
    <x v="5"/>
    <s v="SLA-5f-01B"/>
    <s v="Oil Well Activity Monitoring"/>
    <s v="Monitoring"/>
    <s v="Collaborate with appropriate agencies and the CSC to determine if additional air monitoring is needed during specific well activities or under certain conditions"/>
    <s v="South Coast AQMD"/>
    <s v="N/A"/>
    <s v="N/A"/>
    <s v="N/A"/>
    <s v="N/A"/>
    <m/>
    <s v="N/A"/>
    <x v="2"/>
    <s v="South Coast AQMD will pursue this action in future reporting periods."/>
    <s v="N/A"/>
    <s v="N/A"/>
    <s v="N/A"/>
    <n v="4"/>
    <n v="289"/>
  </r>
  <r>
    <x v="5"/>
    <s v="SLA-5f-01C"/>
    <s v="Collaboration and Referals of Oil Wells"/>
    <s v="Agency Collaborations and Referrals"/>
    <s v="Collaborate with appropriate agencies by reporting issues that fall outside of South Coast AQMD’s jurisdiction during inspection sweeps at oil and gas facilities (e.g., local land-use agencies, CalGEM, and public health departments)"/>
    <s v="South Coast AQMD"/>
    <n v="1"/>
    <n v="0.5"/>
    <n v="0"/>
    <n v="0.5"/>
    <n v="0"/>
    <n v="0.4"/>
    <x v="0"/>
    <s v="The list of appropriate agencies has been compiled and is available at: https://www.aqmd.gov/docs/default-source/default-document-library/interagency-referrals.pdf._x000a__x000a_Inspections and necessary agency referrals are ongoing. South Coast AQMD continues to work with appropriate agencies to conduct necessary follow up investigations and will pursue updates on this action in future reporting periods."/>
    <s v="N/A"/>
    <s v="N/A"/>
    <s v="N/A"/>
    <n v="5"/>
    <n v="290"/>
  </r>
  <r>
    <x v="5"/>
    <s v="SLA-5f-01D"/>
    <s v="Enforcement Updates"/>
    <s v="Enforcement Updates"/>
    <s v="Provide periodic summaries of findings from enforcement activities, such as whether odors or emissions were confirmed or verified with complainants at a specific site or source and any enforcement action taken"/>
    <s v="South Coast AQMD"/>
    <s v="N/A"/>
    <s v="N/A"/>
    <s v="N/A"/>
    <m/>
    <m/>
    <s v="N/A"/>
    <x v="2"/>
    <s v="South Coast AQMD will pursue this action in future reporting periods."/>
    <s v="N/A"/>
    <s v="N/A"/>
    <s v="N/A"/>
    <n v="3"/>
    <n v="291"/>
  </r>
  <r>
    <x v="5"/>
    <s v="SLA-5f-01E"/>
    <s v="Rule 1148 Amendments: Part 1"/>
    <s v="Rule Amendment Feasibility"/>
    <s v="Initiate rule development process to amend the Rule 1148 Series to consider new requirements for: injection wells; odorants and chemicals used on site; improved LDAR; lower or zero emission equipment for on-site operations"/>
    <s v="South Coast AQMD"/>
    <n v="1"/>
    <n v="1"/>
    <n v="0.25"/>
    <n v="0"/>
    <n v="0"/>
    <n v="0.45"/>
    <x v="0"/>
    <s v="Proposed Amended Rule 1148.1 - Oil and Gas Production Wells development commenced April 2023. One (1) Working Group Meeting has been held to date on April 20, 2023 to discuss development of the rule and to collect stakeholder input."/>
    <s v="N/A"/>
    <s v="N/A"/>
    <s v="N/A"/>
    <n v="5"/>
    <n v="292"/>
  </r>
  <r>
    <x v="5"/>
    <s v="SLA-5f-01E"/>
    <s v="Rule 1148 Amendments: Part 2"/>
    <s v="Rule Amendment Feasibility"/>
    <s v="Initiate rule development process to amend the Rule 1148 Series to consider improvement of notification systems for: workover rig operations; active acid work and chemicals used on site; modifications to any previously noticed work"/>
    <s v="South Coast AQMD"/>
    <n v="1"/>
    <n v="1"/>
    <n v="1"/>
    <n v="1"/>
    <n v="1"/>
    <n v="1"/>
    <x v="1"/>
    <s v="South Coast AQMD hosted 3 Working Group Meetings during development of the Rule 1148.2 -Notification and Reporting Requirements for Oil and Gas Wells and Chemical Suppliers amendments to gather stakeholder input in April 2022, June 2022, and August 2022. Rule 1148.2 amendments were adopted by South Coast AQMD's Governing Board on February 3, 2023 and are available at: http://www.aqmd.gov/docs/default-source/rule-book/reg-xi/rule-1148-2.pdf?sfvrsn=4. South Coast AQMD presented on the adopted amendments at the March 2023 Quarter 1 CSC Meeting."/>
    <s v="N/A"/>
    <s v="N/A"/>
    <s v="N/A"/>
    <n v="5"/>
    <n v="293"/>
  </r>
  <r>
    <x v="5"/>
    <s v="SLA-5f-01F"/>
    <s v="Community Scientists Support"/>
    <s v="Support Community Scientists"/>
    <s v="Identify opportunities to support community scientists to conduct community air monitoring"/>
    <s v="South Coast AQMD"/>
    <n v="0.5"/>
    <n v="0.5"/>
    <n v="0.5"/>
    <m/>
    <m/>
    <n v="0.5"/>
    <x v="0"/>
    <s v="Discussions of a Community Oil Wells Pilot Project using handheld VOC detectors took place during the February 2023 Monitoring Working Team meeting and at the December 2022 Quarter 4 and March 2023 Quarter 1 CSC Meetings. Two handheld VOC detectors were distributed to Redeemer Community Partnership for a pilot project in November 2022. Results and lessons learned are currently being analyzed and evaluated."/>
    <s v="N/A"/>
    <s v="N/A"/>
    <s v="N/A"/>
    <n v="3"/>
    <n v="294"/>
  </r>
  <r>
    <x v="5"/>
    <s v="SLA-5f-01G"/>
    <s v="Oil and Gas Inspections"/>
    <s v="CARB Regulations"/>
    <s v="CARB to collaborate with South Coast AQMD to conduct inspections of all CSC-identified oil and gas facilities of concern regarding CARB and South Coast AQMD rules (including PERP, mobile source regulations, and Oil and Gas Regulation) "/>
    <s v="CARB"/>
    <n v="0"/>
    <n v="0.25"/>
    <n v="0"/>
    <n v="0"/>
    <m/>
    <n v="6.25E-2"/>
    <x v="0"/>
    <s v="South Coast AQMD continues to collaborate with CARB on enforcement approaches and efforts through CARB's Oil and Gas taskforce._x000a__x000a_South Coast AQMD will pursue updates on this action in future reporting periods."/>
    <s v="N/A"/>
    <s v="N/A"/>
    <s v="N/A"/>
    <n v="4"/>
    <n v="295"/>
  </r>
  <r>
    <x v="5"/>
    <s v="SLA-5f-01H"/>
    <s v="Appropriate Authority Showcase"/>
    <s v="Other Governmental Agency Projects"/>
    <s v="Identify opportunities for other agencies to provide information on their respective oil and gas related authority (e.g., oil well status), existing and proposed rules and regulations (e.g., prohibition of new oil wells), and/or projects and programs (e.g., CalGEM drone surveillance, health impact studies)"/>
    <s v="South Coast AQMD"/>
    <n v="0.25"/>
    <n v="0.25"/>
    <n v="0.25"/>
    <n v="0.25"/>
    <m/>
    <n v="0.25"/>
    <x v="0"/>
    <s v="Los Angeles City Planning presented an update on the Oil and Gas Drilling Ordinance at the March 2023 CSC Meeting."/>
    <s v="N/A"/>
    <s v="N/A"/>
    <s v="N/A"/>
    <n v="4"/>
    <n v="296"/>
  </r>
  <r>
    <x v="5"/>
    <s v="SLA-5f-01I"/>
    <s v="Oil and Gas Technologies"/>
    <s v="Oil and Gas Industry Incentives"/>
    <s v="Explore incentive opportunities and conduct outreach to support implementation of best management practices, and/or installation of emission reduction technologies at oil and gas facilities"/>
    <s v="South Coast AQMD"/>
    <s v="N/A"/>
    <s v="N/A"/>
    <s v="N/A"/>
    <s v="N/A"/>
    <s v="N/A"/>
    <s v="N/A"/>
    <x v="2"/>
    <s v="South Coast AQMD will pursue this action in future reporting periods."/>
    <s v="N/A"/>
    <s v="N/A"/>
    <s v="N/A"/>
    <n v="5"/>
    <n v="297"/>
  </r>
  <r>
    <x v="6"/>
    <m/>
    <m/>
    <m/>
    <m/>
    <m/>
    <m/>
    <m/>
    <m/>
    <m/>
    <m/>
    <m/>
    <x v="3"/>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EF0A2BE-63CF-440A-BA53-6A50FB6FCB55}" name="PivotTable2"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F3:G8" firstHeaderRow="1" firstDataRow="1" firstDataCol="1"/>
  <pivotFields count="19">
    <pivotField showAll="0">
      <items count="8">
        <item x="3"/>
        <item x="1"/>
        <item x="0"/>
        <item x="4"/>
        <item x="5"/>
        <item x="2"/>
        <item x="6"/>
        <item t="default"/>
      </items>
    </pivotField>
    <pivotField showAll="0"/>
    <pivotField showAll="0"/>
    <pivotField showAll="0"/>
    <pivotField showAll="0"/>
    <pivotField showAll="0"/>
    <pivotField showAll="0"/>
    <pivotField showAll="0"/>
    <pivotField showAll="0"/>
    <pivotField showAll="0"/>
    <pivotField showAll="0"/>
    <pivotField showAll="0"/>
    <pivotField axis="axisRow" dataField="1" showAll="0">
      <items count="5">
        <item x="1"/>
        <item x="0"/>
        <item x="2"/>
        <item x="3"/>
        <item t="default"/>
      </items>
    </pivotField>
    <pivotField showAll="0"/>
    <pivotField showAll="0"/>
    <pivotField showAll="0"/>
    <pivotField showAll="0"/>
    <pivotField showAll="0"/>
    <pivotField showAll="0"/>
  </pivotFields>
  <rowFields count="1">
    <field x="12"/>
  </rowFields>
  <rowItems count="5">
    <i>
      <x/>
    </i>
    <i>
      <x v="1"/>
    </i>
    <i>
      <x v="2"/>
    </i>
    <i>
      <x v="3"/>
    </i>
    <i t="grand">
      <x/>
    </i>
  </rowItems>
  <colItems count="1">
    <i/>
  </colItems>
  <dataFields count="1">
    <dataField name="Count of Status_x000a_(Initiated/Ongoing, Completed, Delayed, N/A)" fld="1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4798363D-C99F-4340-8B14-52656297BC6C}" name="PivotTable1"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B29" firstHeaderRow="1" firstDataRow="1" firstDataCol="1"/>
  <pivotFields count="19">
    <pivotField axis="axisRow" showAll="0">
      <items count="8">
        <item x="3"/>
        <item x="1"/>
        <item x="0"/>
        <item x="4"/>
        <item x="5"/>
        <item x="2"/>
        <item x="6"/>
        <item t="default"/>
      </items>
    </pivotField>
    <pivotField showAll="0"/>
    <pivotField showAll="0"/>
    <pivotField showAll="0"/>
    <pivotField showAll="0"/>
    <pivotField showAll="0"/>
    <pivotField showAll="0"/>
    <pivotField showAll="0"/>
    <pivotField showAll="0"/>
    <pivotField showAll="0"/>
    <pivotField showAll="0"/>
    <pivotField showAll="0"/>
    <pivotField axis="axisRow" dataField="1" showAll="0">
      <items count="5">
        <item x="1"/>
        <item x="0"/>
        <item x="2"/>
        <item x="3"/>
        <item t="default"/>
      </items>
    </pivotField>
    <pivotField showAll="0"/>
    <pivotField showAll="0"/>
    <pivotField showAll="0"/>
    <pivotField showAll="0"/>
    <pivotField showAll="0"/>
    <pivotField showAll="0"/>
  </pivotFields>
  <rowFields count="2">
    <field x="0"/>
    <field x="12"/>
  </rowFields>
  <rowItems count="26">
    <i>
      <x/>
    </i>
    <i r="1">
      <x/>
    </i>
    <i r="1">
      <x v="1"/>
    </i>
    <i r="1">
      <x v="2"/>
    </i>
    <i>
      <x v="1"/>
    </i>
    <i r="1">
      <x/>
    </i>
    <i r="1">
      <x v="1"/>
    </i>
    <i r="1">
      <x v="2"/>
    </i>
    <i>
      <x v="2"/>
    </i>
    <i r="1">
      <x/>
    </i>
    <i r="1">
      <x v="1"/>
    </i>
    <i>
      <x v="3"/>
    </i>
    <i r="1">
      <x/>
    </i>
    <i r="1">
      <x v="1"/>
    </i>
    <i r="1">
      <x v="2"/>
    </i>
    <i>
      <x v="4"/>
    </i>
    <i r="1">
      <x/>
    </i>
    <i r="1">
      <x v="1"/>
    </i>
    <i r="1">
      <x v="2"/>
    </i>
    <i>
      <x v="5"/>
    </i>
    <i r="1">
      <x/>
    </i>
    <i r="1">
      <x v="1"/>
    </i>
    <i r="1">
      <x v="2"/>
    </i>
    <i>
      <x v="6"/>
    </i>
    <i r="1">
      <x v="3"/>
    </i>
    <i t="grand">
      <x/>
    </i>
  </rowItems>
  <colItems count="1">
    <i/>
  </colItems>
  <dataFields count="1">
    <dataField name="Count of Status_x000a_(Initiated/Ongoing, Completed, Delayed, N/A)" fld="1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5F0AF96-1DB1-48A0-AD9A-DBB2EF815EB7}" name="Table3" displayName="Table3" ref="A1:M298" totalsRowShown="0" headerRowDxfId="14" tableBorderDxfId="13">
  <autoFilter ref="A1:M298" xr:uid="{95F0AF96-1DB1-48A0-AD9A-DBB2EF815EB7}"/>
  <tableColumns count="13">
    <tableColumn id="1" xr3:uid="{62660DA0-3E63-4C44-98D8-94F0D16C37B5}" name="Community" dataDxfId="12"/>
    <tableColumn id="7" xr3:uid="{A9CE77A8-86DD-4995-A79E-14D6C1911117}" name="CERP Objective Location _x000a_(CERP-Chapter #-Objective and/or Table #)" dataDxfId="11"/>
    <tableColumn id="11" xr3:uid="{384CD0BF-7C9C-4563-81F9-6F409C0514D5}" name="CERP Objective Title" dataDxfId="10"/>
    <tableColumn id="8" xr3:uid="{5B8E2D41-EF11-41F3-B745-93099444EB20}" name="CERP Objective Name" dataDxfId="9"/>
    <tableColumn id="14" xr3:uid="{BAAD7F27-A6A6-491D-9CF1-9B33994D01D4}" name="Commitment/Objective" dataDxfId="8"/>
    <tableColumn id="5" xr3:uid="{0DEC86DA-AE15-4A52-875C-61A632405030}" name="Lead Agency" dataDxfId="7"/>
    <tableColumn id="45" xr3:uid="{EE3837B8-891C-42B5-8B67-8EFD7D0DCAFD}" name="Percent Completed" dataDxfId="6" dataCellStyle="Percent"/>
    <tableColumn id="56" xr3:uid="{15B027D3-DA15-4AB7-BAB4-8761A8046CCE}" name="Status_x000a_(Completed, Ongoing, Not Started)" dataDxfId="5"/>
    <tableColumn id="57" xr3:uid="{24F9A1D4-D043-471C-95A2-0E2C09701D6C}" name="Qualitative Status Updates_x000a_Describe steps taken. If implementation is overdue, provide a reason for delay and a new timeframe or alternate strategy to complete" dataDxfId="4"/>
    <tableColumn id="58" xr3:uid="{8EB219F2-F141-4BB7-9114-D3895813D65C}" name="If Applicable, Incentive Dollars Allocated_x000a_(in $ million)" dataDxfId="3"/>
    <tableColumn id="59" xr3:uid="{BEECDB30-849B-4DA9-8418-AEC57C1D1CDD}" name="If Applicable, Incentive Dollars Spent _x000a_(in $ million)" dataDxfId="2"/>
    <tableColumn id="60" xr3:uid="{C76DCB0C-694D-4D00-A925-903ADB28425D}" name="If Applicable, Emission Reductions Achieved and Quantifiable_x000a_(in ton(s) per year and if available, lifetime emission reductions)" dataDxfId="1"/>
    <tableColumn id="15" xr3:uid="{D2A2AC30-E46D-419E-B32A-EF1C21025394}" name="Index"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3BB7D-31C7-4849-9E05-0E0DF4C9417C}">
  <sheetPr codeName="Sheet4"/>
  <dimension ref="A1:B13"/>
  <sheetViews>
    <sheetView workbookViewId="0">
      <selection activeCell="B5" sqref="B5"/>
    </sheetView>
  </sheetViews>
  <sheetFormatPr defaultColWidth="8.81640625" defaultRowHeight="14.5" x14ac:dyDescent="0.35"/>
  <cols>
    <col min="1" max="1" width="28.81640625" style="65" bestFit="1" customWidth="1"/>
    <col min="2" max="2" width="70.453125" style="65" customWidth="1"/>
  </cols>
  <sheetData>
    <row r="1" spans="1:2" x14ac:dyDescent="0.35">
      <c r="A1" s="99" t="s">
        <v>0</v>
      </c>
      <c r="B1" s="99" t="s">
        <v>1</v>
      </c>
    </row>
    <row r="2" spans="1:2" ht="15.5" x14ac:dyDescent="0.35">
      <c r="A2" s="66" t="s">
        <v>2</v>
      </c>
      <c r="B2" s="65" t="s">
        <v>3</v>
      </c>
    </row>
    <row r="3" spans="1:2" ht="116" x14ac:dyDescent="0.35">
      <c r="A3" s="171" t="s">
        <v>4</v>
      </c>
      <c r="B3" s="70" t="s">
        <v>5</v>
      </c>
    </row>
    <row r="4" spans="1:2" ht="15.5" x14ac:dyDescent="0.35">
      <c r="A4" s="171" t="s">
        <v>6</v>
      </c>
      <c r="B4" s="70" t="s">
        <v>7</v>
      </c>
    </row>
    <row r="5" spans="1:2" ht="15.5" x14ac:dyDescent="0.35">
      <c r="A5" s="171" t="str">
        <f>Table3[[#Headers],[CERP Objective Name]]</f>
        <v>CERP Objective Name</v>
      </c>
      <c r="B5" s="65" t="s">
        <v>8</v>
      </c>
    </row>
    <row r="6" spans="1:2" ht="29" x14ac:dyDescent="0.35">
      <c r="A6" s="171" t="str">
        <f>Table3[[#Headers],[Commitment/Objective]]</f>
        <v>Commitment/Objective</v>
      </c>
      <c r="B6" s="65" t="s">
        <v>9</v>
      </c>
    </row>
    <row r="7" spans="1:2" ht="15.5" x14ac:dyDescent="0.35">
      <c r="A7" s="97" t="str">
        <f>Table3[[#Headers],[Lead Agency]]</f>
        <v>Lead Agency</v>
      </c>
      <c r="B7" s="65" t="s">
        <v>10</v>
      </c>
    </row>
    <row r="8" spans="1:2" ht="15.5" x14ac:dyDescent="0.35">
      <c r="A8" s="96" t="str">
        <f>Table3[[#Headers],[Percent Completed]]</f>
        <v>Percent Completed</v>
      </c>
      <c r="B8" s="65" t="s">
        <v>11</v>
      </c>
    </row>
    <row r="9" spans="1:2" ht="29" x14ac:dyDescent="0.35">
      <c r="A9" s="96" t="s">
        <v>12</v>
      </c>
      <c r="B9" s="65" t="s">
        <v>13</v>
      </c>
    </row>
    <row r="10" spans="1:2" ht="15.5" x14ac:dyDescent="0.35">
      <c r="A10" s="96" t="s">
        <v>14</v>
      </c>
      <c r="B10" s="65" t="s">
        <v>15</v>
      </c>
    </row>
    <row r="11" spans="1:2" ht="29" x14ac:dyDescent="0.35">
      <c r="A11" s="96" t="s">
        <v>16</v>
      </c>
      <c r="B11" s="65" t="s">
        <v>17</v>
      </c>
    </row>
    <row r="12" spans="1:2" ht="29" x14ac:dyDescent="0.35">
      <c r="A12" s="96" t="s">
        <v>18</v>
      </c>
      <c r="B12" s="65" t="s">
        <v>19</v>
      </c>
    </row>
    <row r="13" spans="1:2" ht="29" x14ac:dyDescent="0.35">
      <c r="A13" s="96" t="s">
        <v>20</v>
      </c>
      <c r="B13" s="65" t="s">
        <v>21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6A81A-2521-4FF8-9CB1-C22B447180A8}">
  <sheetPr codeName="Sheet3"/>
  <dimension ref="A1:AD298"/>
  <sheetViews>
    <sheetView tabSelected="1" view="pageBreakPreview" zoomScale="80" zoomScaleNormal="80" zoomScaleSheetLayoutView="80" workbookViewId="0">
      <pane ySplit="1" topLeftCell="A2" activePane="bottomLeft" state="frozen"/>
      <selection activeCell="B1" sqref="B1"/>
      <selection pane="bottomLeft" activeCell="B261" sqref="B261"/>
    </sheetView>
  </sheetViews>
  <sheetFormatPr defaultColWidth="8.453125" defaultRowHeight="15.5" x14ac:dyDescent="0.35"/>
  <cols>
    <col min="1" max="1" width="15.54296875" style="25" customWidth="1"/>
    <col min="2" max="3" width="16.453125" style="25" customWidth="1"/>
    <col min="4" max="4" width="35.81640625" style="17" bestFit="1" customWidth="1"/>
    <col min="5" max="5" width="48.1796875" style="25" customWidth="1"/>
    <col min="6" max="6" width="17.26953125" style="25" bestFit="1" customWidth="1"/>
    <col min="7" max="7" width="11.7265625" style="33" customWidth="1"/>
    <col min="8" max="8" width="12.453125" style="118" customWidth="1"/>
    <col min="9" max="9" width="56.453125" style="62" customWidth="1"/>
    <col min="10" max="10" width="12.54296875" style="33" customWidth="1"/>
    <col min="11" max="11" width="20.1796875" style="33" customWidth="1"/>
    <col min="12" max="12" width="17.453125" style="98" customWidth="1"/>
    <col min="13" max="13" width="12.453125" style="33" hidden="1" customWidth="1"/>
    <col min="14" max="14" width="6.453125" style="16" customWidth="1"/>
    <col min="15" max="15" width="23.54296875" style="25" customWidth="1"/>
    <col min="16" max="16" width="19.453125" style="16" customWidth="1"/>
    <col min="17" max="17" width="29" style="5" customWidth="1"/>
    <col min="18" max="18" width="63.54296875" style="5" customWidth="1"/>
    <col min="19" max="19" width="23.453125" style="5" customWidth="1"/>
    <col min="20" max="20" width="14.453125" style="51" customWidth="1"/>
    <col min="21" max="21" width="11.54296875" style="33" customWidth="1"/>
    <col min="22" max="22" width="11.1796875" style="33" customWidth="1"/>
    <col min="23" max="23" width="9.54296875" style="5" customWidth="1"/>
    <col min="24" max="24" width="16.453125" style="16" customWidth="1"/>
    <col min="25" max="25" width="21.81640625" style="5" customWidth="1"/>
    <col min="26" max="26" width="19" style="39" customWidth="1"/>
    <col min="27" max="27" width="17.453125" style="5" customWidth="1"/>
    <col min="28" max="28" width="17.7265625" style="5" customWidth="1"/>
    <col min="29" max="16316" width="8.453125" style="14"/>
    <col min="16317" max="16384" width="9.453125" style="14" customWidth="1"/>
  </cols>
  <sheetData>
    <row r="1" spans="1:30" s="53" customFormat="1" ht="139.5" x14ac:dyDescent="0.35">
      <c r="A1" s="167" t="s">
        <v>2</v>
      </c>
      <c r="B1" s="168" t="s">
        <v>22</v>
      </c>
      <c r="C1" s="168" t="s">
        <v>23</v>
      </c>
      <c r="D1" s="169" t="s">
        <v>24</v>
      </c>
      <c r="E1" s="169" t="s">
        <v>25</v>
      </c>
      <c r="F1" s="170" t="s">
        <v>26</v>
      </c>
      <c r="G1" s="160" t="s">
        <v>27</v>
      </c>
      <c r="H1" s="129" t="s">
        <v>28</v>
      </c>
      <c r="I1" s="129" t="s">
        <v>29</v>
      </c>
      <c r="J1" s="86" t="s">
        <v>30</v>
      </c>
      <c r="K1" s="129" t="s">
        <v>31</v>
      </c>
      <c r="L1" s="130" t="s">
        <v>32</v>
      </c>
      <c r="M1" s="132" t="s">
        <v>33</v>
      </c>
      <c r="N1" s="100"/>
      <c r="O1" s="101"/>
      <c r="P1" s="87"/>
      <c r="Q1" s="88"/>
      <c r="R1" s="89"/>
      <c r="S1" s="90"/>
      <c r="T1" s="89"/>
      <c r="U1" s="89"/>
      <c r="V1" s="91"/>
      <c r="W1" s="92"/>
      <c r="X1" s="92"/>
      <c r="Y1" s="90"/>
      <c r="Z1" s="93"/>
      <c r="AA1" s="92"/>
      <c r="AB1" s="94"/>
      <c r="AC1" s="91"/>
      <c r="AD1" s="95"/>
    </row>
    <row r="2" spans="1:30" s="55" customFormat="1" ht="409.5" x14ac:dyDescent="0.35">
      <c r="A2" s="26" t="s">
        <v>34</v>
      </c>
      <c r="B2" s="17" t="s">
        <v>35</v>
      </c>
      <c r="C2" s="17" t="s">
        <v>36</v>
      </c>
      <c r="D2" s="6" t="s">
        <v>37</v>
      </c>
      <c r="E2" s="6" t="s">
        <v>38</v>
      </c>
      <c r="F2" s="6" t="s">
        <v>39</v>
      </c>
      <c r="G2" s="8">
        <v>0.65</v>
      </c>
      <c r="H2" s="117" t="s">
        <v>40</v>
      </c>
      <c r="I2" s="134" t="s">
        <v>41</v>
      </c>
      <c r="J2" s="128" t="s">
        <v>42</v>
      </c>
      <c r="K2" s="149" t="str">
        <f t="shared" ref="K2:K10" si="0">IF(J2="N/A","N/A")</f>
        <v>N/A</v>
      </c>
      <c r="L2" s="136" t="s">
        <v>42</v>
      </c>
      <c r="M2" s="34">
        <v>1</v>
      </c>
      <c r="N2" s="54"/>
      <c r="O2" s="76"/>
      <c r="P2" s="17"/>
      <c r="Q2" s="6"/>
      <c r="R2" s="6"/>
      <c r="S2" s="71"/>
      <c r="T2" s="71"/>
      <c r="U2" s="71"/>
      <c r="V2" s="45"/>
      <c r="W2" s="7"/>
      <c r="X2" s="7"/>
      <c r="Y2" s="71"/>
      <c r="Z2" s="17"/>
      <c r="AA2" s="17"/>
      <c r="AB2" s="29"/>
      <c r="AC2" s="17"/>
      <c r="AD2" s="17"/>
    </row>
    <row r="3" spans="1:30" s="56" customFormat="1" ht="155" x14ac:dyDescent="0.35">
      <c r="A3" s="6" t="s">
        <v>34</v>
      </c>
      <c r="B3" s="17" t="s">
        <v>35</v>
      </c>
      <c r="C3" s="17" t="s">
        <v>43</v>
      </c>
      <c r="D3" s="6" t="s">
        <v>37</v>
      </c>
      <c r="E3" s="6" t="s">
        <v>44</v>
      </c>
      <c r="F3" s="6" t="s">
        <v>45</v>
      </c>
      <c r="G3" s="8">
        <v>1</v>
      </c>
      <c r="H3" s="117" t="s">
        <v>46</v>
      </c>
      <c r="I3" s="141" t="s">
        <v>47</v>
      </c>
      <c r="J3" s="128" t="s">
        <v>42</v>
      </c>
      <c r="K3" s="149" t="str">
        <f t="shared" si="0"/>
        <v>N/A</v>
      </c>
      <c r="L3" s="136" t="s">
        <v>42</v>
      </c>
      <c r="M3" s="34">
        <v>2</v>
      </c>
      <c r="N3" s="54"/>
      <c r="O3" s="76"/>
      <c r="P3" s="17"/>
      <c r="Q3" s="6"/>
      <c r="R3" s="6"/>
      <c r="S3" s="71"/>
      <c r="T3" s="71"/>
      <c r="U3" s="72"/>
      <c r="V3" s="45"/>
      <c r="W3" s="7"/>
      <c r="X3" s="7"/>
      <c r="Y3" s="71"/>
      <c r="Z3" s="17"/>
      <c r="AA3" s="17"/>
      <c r="AB3" s="29"/>
      <c r="AC3" s="17"/>
      <c r="AD3" s="17"/>
    </row>
    <row r="4" spans="1:30" s="56" customFormat="1" ht="310" x14ac:dyDescent="0.35">
      <c r="A4" s="6" t="s">
        <v>34</v>
      </c>
      <c r="B4" s="17" t="s">
        <v>48</v>
      </c>
      <c r="C4" s="17" t="s">
        <v>49</v>
      </c>
      <c r="D4" s="6" t="s">
        <v>50</v>
      </c>
      <c r="E4" s="15" t="s">
        <v>51</v>
      </c>
      <c r="F4" s="6" t="s">
        <v>45</v>
      </c>
      <c r="G4" s="8">
        <v>0.375</v>
      </c>
      <c r="H4" s="117" t="s">
        <v>40</v>
      </c>
      <c r="I4" s="134" t="s">
        <v>52</v>
      </c>
      <c r="J4" s="136" t="s">
        <v>42</v>
      </c>
      <c r="K4" s="149" t="str">
        <f>IF(J4="N/A","N/A")</f>
        <v>N/A</v>
      </c>
      <c r="L4" s="136" t="s">
        <v>42</v>
      </c>
      <c r="M4" s="34">
        <v>3</v>
      </c>
      <c r="N4" s="54"/>
      <c r="O4" s="76"/>
      <c r="P4" s="17"/>
      <c r="Q4" s="6"/>
      <c r="R4" s="6"/>
      <c r="S4" s="71"/>
      <c r="T4" s="71"/>
      <c r="U4" s="73"/>
      <c r="V4" s="45"/>
      <c r="W4" s="7"/>
      <c r="X4" s="7"/>
      <c r="Y4" s="71"/>
      <c r="Z4" s="17"/>
      <c r="AA4" s="17"/>
      <c r="AB4" s="29"/>
      <c r="AC4" s="17"/>
      <c r="AD4" s="17"/>
    </row>
    <row r="5" spans="1:30" s="56" customFormat="1" ht="77.5" x14ac:dyDescent="0.35">
      <c r="A5" s="6" t="s">
        <v>34</v>
      </c>
      <c r="B5" s="17" t="s">
        <v>48</v>
      </c>
      <c r="C5" s="17" t="s">
        <v>53</v>
      </c>
      <c r="D5" s="6" t="s">
        <v>50</v>
      </c>
      <c r="E5" s="6" t="s">
        <v>54</v>
      </c>
      <c r="F5" s="6" t="s">
        <v>45</v>
      </c>
      <c r="G5" s="8">
        <v>0.25</v>
      </c>
      <c r="H5" s="117" t="s">
        <v>40</v>
      </c>
      <c r="I5" s="134" t="s">
        <v>55</v>
      </c>
      <c r="J5" s="136" t="s">
        <v>42</v>
      </c>
      <c r="K5" s="149" t="str">
        <f>IF(J5="N/A","N/A")</f>
        <v>N/A</v>
      </c>
      <c r="L5" s="136" t="s">
        <v>42</v>
      </c>
      <c r="M5" s="34">
        <v>4</v>
      </c>
      <c r="N5" s="54"/>
      <c r="O5" s="76"/>
      <c r="P5" s="17"/>
      <c r="Q5" s="6"/>
      <c r="R5" s="6"/>
      <c r="S5" s="71"/>
      <c r="T5" s="71"/>
      <c r="U5" s="72"/>
      <c r="V5" s="45"/>
      <c r="W5" s="7"/>
      <c r="X5" s="7"/>
      <c r="Y5" s="71"/>
      <c r="Z5" s="17"/>
      <c r="AA5" s="17"/>
      <c r="AB5" s="29"/>
      <c r="AC5" s="17"/>
      <c r="AD5" s="17"/>
    </row>
    <row r="6" spans="1:30" s="56" customFormat="1" ht="409.5" x14ac:dyDescent="0.35">
      <c r="A6" s="6" t="s">
        <v>34</v>
      </c>
      <c r="B6" s="17" t="s">
        <v>48</v>
      </c>
      <c r="C6" s="17" t="s">
        <v>56</v>
      </c>
      <c r="D6" s="6" t="s">
        <v>50</v>
      </c>
      <c r="E6" s="6" t="s">
        <v>57</v>
      </c>
      <c r="F6" s="6" t="s">
        <v>45</v>
      </c>
      <c r="G6" s="8">
        <v>0.83333333333333337</v>
      </c>
      <c r="H6" s="117" t="s">
        <v>40</v>
      </c>
      <c r="I6" s="15" t="s">
        <v>58</v>
      </c>
      <c r="J6" s="128" t="s">
        <v>59</v>
      </c>
      <c r="K6" s="137" t="s">
        <v>42</v>
      </c>
      <c r="L6" s="135" t="s">
        <v>60</v>
      </c>
      <c r="M6" s="34">
        <v>5</v>
      </c>
      <c r="N6" s="54"/>
      <c r="O6" s="76"/>
      <c r="P6" s="17"/>
      <c r="Q6" s="6"/>
      <c r="R6" s="6"/>
      <c r="S6" s="71"/>
      <c r="T6" s="71"/>
      <c r="U6" s="71"/>
      <c r="V6" s="45"/>
      <c r="W6" s="7"/>
      <c r="X6" s="7"/>
      <c r="Y6" s="71"/>
      <c r="Z6" s="17"/>
      <c r="AA6" s="17"/>
      <c r="AB6" s="29"/>
      <c r="AC6" s="17"/>
      <c r="AD6" s="17"/>
    </row>
    <row r="7" spans="1:30" s="16" customFormat="1" ht="409.5" x14ac:dyDescent="0.35">
      <c r="A7" s="17" t="s">
        <v>34</v>
      </c>
      <c r="B7" s="17" t="s">
        <v>48</v>
      </c>
      <c r="C7" s="17" t="s">
        <v>61</v>
      </c>
      <c r="D7" s="17" t="s">
        <v>50</v>
      </c>
      <c r="E7" s="17" t="s">
        <v>62</v>
      </c>
      <c r="F7" s="6" t="s">
        <v>45</v>
      </c>
      <c r="G7" s="8">
        <v>1</v>
      </c>
      <c r="H7" s="117" t="s">
        <v>46</v>
      </c>
      <c r="I7" s="126" t="s">
        <v>63</v>
      </c>
      <c r="J7" s="136" t="s">
        <v>42</v>
      </c>
      <c r="K7" s="136" t="s">
        <v>42</v>
      </c>
      <c r="L7" s="136" t="s">
        <v>42</v>
      </c>
      <c r="M7" s="34">
        <v>6</v>
      </c>
      <c r="N7" s="30"/>
      <c r="O7" s="76"/>
      <c r="P7" s="17"/>
      <c r="Q7" s="17"/>
      <c r="R7" s="6"/>
      <c r="S7" s="71"/>
      <c r="T7" s="71"/>
      <c r="U7" s="71"/>
      <c r="V7" s="45"/>
      <c r="W7" s="23"/>
      <c r="X7" s="23"/>
      <c r="Y7" s="71"/>
      <c r="Z7" s="17"/>
      <c r="AA7" s="17"/>
      <c r="AB7" s="29"/>
      <c r="AC7" s="17"/>
      <c r="AD7" s="17"/>
    </row>
    <row r="8" spans="1:30" s="56" customFormat="1" ht="372" x14ac:dyDescent="0.35">
      <c r="A8" s="6" t="s">
        <v>34</v>
      </c>
      <c r="B8" s="17" t="s">
        <v>48</v>
      </c>
      <c r="C8" s="17" t="s">
        <v>64</v>
      </c>
      <c r="D8" s="6" t="s">
        <v>50</v>
      </c>
      <c r="E8" s="6" t="s">
        <v>65</v>
      </c>
      <c r="F8" s="6" t="s">
        <v>45</v>
      </c>
      <c r="G8" s="8">
        <v>1</v>
      </c>
      <c r="H8" s="117" t="s">
        <v>46</v>
      </c>
      <c r="I8" s="144" t="s">
        <v>66</v>
      </c>
      <c r="J8" s="128" t="s">
        <v>42</v>
      </c>
      <c r="K8" s="80" t="str">
        <f t="shared" ref="K8:K24" si="1">IF(J8="N/A","N/A")</f>
        <v>N/A</v>
      </c>
      <c r="L8" s="136" t="s">
        <v>42</v>
      </c>
      <c r="M8" s="34">
        <v>7</v>
      </c>
      <c r="N8" s="54"/>
      <c r="O8" s="76"/>
      <c r="P8" s="17"/>
      <c r="Q8" s="6"/>
      <c r="R8" s="6"/>
      <c r="S8" s="71"/>
      <c r="T8" s="71"/>
      <c r="U8" s="72"/>
      <c r="V8" s="45"/>
      <c r="W8" s="7"/>
      <c r="X8" s="7"/>
      <c r="Y8" s="71"/>
      <c r="Z8" s="17"/>
      <c r="AA8" s="17"/>
      <c r="AB8" s="29"/>
      <c r="AC8" s="17"/>
      <c r="AD8" s="17"/>
    </row>
    <row r="9" spans="1:30" s="16" customFormat="1" ht="139.5" x14ac:dyDescent="0.35">
      <c r="A9" s="17" t="s">
        <v>34</v>
      </c>
      <c r="B9" s="17" t="s">
        <v>48</v>
      </c>
      <c r="C9" s="17" t="s">
        <v>67</v>
      </c>
      <c r="D9" s="17" t="s">
        <v>50</v>
      </c>
      <c r="E9" s="17" t="s">
        <v>68</v>
      </c>
      <c r="F9" s="6" t="s">
        <v>45</v>
      </c>
      <c r="G9" s="8">
        <v>0.625</v>
      </c>
      <c r="H9" s="117" t="s">
        <v>40</v>
      </c>
      <c r="I9" s="126" t="s">
        <v>69</v>
      </c>
      <c r="J9" s="136" t="s">
        <v>42</v>
      </c>
      <c r="K9" s="149" t="str">
        <f>IF(J9="N/A","N/A")</f>
        <v>N/A</v>
      </c>
      <c r="L9" s="136" t="s">
        <v>42</v>
      </c>
      <c r="M9" s="34">
        <v>8</v>
      </c>
      <c r="N9" s="30"/>
      <c r="O9" s="76"/>
      <c r="P9" s="17"/>
      <c r="Q9" s="17"/>
      <c r="R9" s="6"/>
      <c r="S9" s="71"/>
      <c r="T9" s="71"/>
      <c r="U9" s="71"/>
      <c r="V9" s="45"/>
      <c r="W9" s="23"/>
      <c r="X9" s="23"/>
      <c r="Y9" s="71"/>
      <c r="Z9" s="17"/>
      <c r="AA9" s="17"/>
      <c r="AB9" s="29"/>
      <c r="AC9" s="17"/>
      <c r="AD9" s="17"/>
    </row>
    <row r="10" spans="1:30" s="16" customFormat="1" ht="139.5" x14ac:dyDescent="0.35">
      <c r="A10" s="17" t="s">
        <v>34</v>
      </c>
      <c r="B10" s="17" t="s">
        <v>48</v>
      </c>
      <c r="C10" s="17" t="s">
        <v>70</v>
      </c>
      <c r="D10" s="17" t="s">
        <v>50</v>
      </c>
      <c r="E10" s="17" t="s">
        <v>71</v>
      </c>
      <c r="F10" s="6" t="s">
        <v>45</v>
      </c>
      <c r="G10" s="8">
        <v>0.75</v>
      </c>
      <c r="H10" s="117" t="s">
        <v>40</v>
      </c>
      <c r="I10" s="126" t="s">
        <v>72</v>
      </c>
      <c r="J10" s="136" t="s">
        <v>42</v>
      </c>
      <c r="K10" s="149" t="str">
        <f t="shared" si="0"/>
        <v>N/A</v>
      </c>
      <c r="L10" s="136" t="s">
        <v>42</v>
      </c>
      <c r="M10" s="34">
        <v>9</v>
      </c>
      <c r="N10" s="30"/>
      <c r="O10" s="76"/>
      <c r="P10" s="17"/>
      <c r="Q10" s="17"/>
      <c r="R10" s="6"/>
      <c r="S10" s="71"/>
      <c r="T10" s="71"/>
      <c r="U10" s="71"/>
      <c r="V10" s="45"/>
      <c r="W10" s="23"/>
      <c r="X10" s="23"/>
      <c r="Y10" s="71"/>
      <c r="Z10" s="17"/>
      <c r="AA10" s="17"/>
      <c r="AB10" s="29"/>
      <c r="AC10" s="17"/>
      <c r="AD10" s="17"/>
    </row>
    <row r="11" spans="1:30" s="56" customFormat="1" ht="263.5" x14ac:dyDescent="0.35">
      <c r="A11" s="6" t="s">
        <v>34</v>
      </c>
      <c r="B11" s="17" t="s">
        <v>73</v>
      </c>
      <c r="C11" s="17" t="s">
        <v>74</v>
      </c>
      <c r="D11" s="6" t="s">
        <v>75</v>
      </c>
      <c r="E11" s="6" t="s">
        <v>76</v>
      </c>
      <c r="F11" s="6" t="s">
        <v>45</v>
      </c>
      <c r="G11" s="8">
        <v>0.7</v>
      </c>
      <c r="H11" s="117" t="s">
        <v>40</v>
      </c>
      <c r="I11" s="37" t="s">
        <v>77</v>
      </c>
      <c r="J11" s="128" t="s">
        <v>42</v>
      </c>
      <c r="K11" s="30" t="str">
        <f>IF(J11="N/A","N/A")</f>
        <v>N/A</v>
      </c>
      <c r="L11" s="136" t="s">
        <v>42</v>
      </c>
      <c r="M11" s="34">
        <v>10</v>
      </c>
      <c r="N11" s="54"/>
      <c r="O11" s="76"/>
      <c r="P11" s="17"/>
      <c r="Q11" s="6"/>
      <c r="R11" s="6"/>
      <c r="S11" s="71"/>
      <c r="T11" s="71"/>
      <c r="U11" s="71"/>
      <c r="V11" s="45"/>
      <c r="W11" s="7"/>
      <c r="X11" s="7"/>
      <c r="Y11" s="71"/>
      <c r="Z11" s="17"/>
      <c r="AA11" s="17"/>
      <c r="AB11" s="29"/>
      <c r="AC11" s="17"/>
      <c r="AD11" s="17"/>
    </row>
    <row r="12" spans="1:30" s="56" customFormat="1" ht="263.5" x14ac:dyDescent="0.35">
      <c r="A12" s="6" t="s">
        <v>34</v>
      </c>
      <c r="B12" s="17" t="s">
        <v>73</v>
      </c>
      <c r="C12" s="17" t="s">
        <v>78</v>
      </c>
      <c r="D12" s="6" t="s">
        <v>75</v>
      </c>
      <c r="E12" s="6" t="s">
        <v>79</v>
      </c>
      <c r="F12" s="6" t="s">
        <v>45</v>
      </c>
      <c r="G12" s="8">
        <v>0.6</v>
      </c>
      <c r="H12" s="117" t="s">
        <v>40</v>
      </c>
      <c r="I12" s="37" t="s">
        <v>77</v>
      </c>
      <c r="J12" s="128" t="s">
        <v>42</v>
      </c>
      <c r="K12" s="30" t="str">
        <f>IF(J12="N/A","N/A")</f>
        <v>N/A</v>
      </c>
      <c r="L12" s="136" t="s">
        <v>42</v>
      </c>
      <c r="M12" s="34">
        <v>11</v>
      </c>
      <c r="N12" s="54"/>
      <c r="O12" s="76"/>
      <c r="P12" s="17"/>
      <c r="Q12" s="6"/>
      <c r="R12" s="6"/>
      <c r="S12" s="71"/>
      <c r="T12" s="71"/>
      <c r="U12" s="71"/>
      <c r="V12" s="45"/>
      <c r="W12" s="7"/>
      <c r="X12" s="7"/>
      <c r="Y12" s="71"/>
      <c r="Z12" s="17"/>
      <c r="AA12" s="17"/>
      <c r="AB12" s="29"/>
      <c r="AC12" s="17"/>
      <c r="AD12" s="17"/>
    </row>
    <row r="13" spans="1:30" s="16" customFormat="1" ht="201.5" x14ac:dyDescent="0.35">
      <c r="A13" s="17" t="s">
        <v>34</v>
      </c>
      <c r="B13" s="17" t="s">
        <v>73</v>
      </c>
      <c r="C13" s="17" t="s">
        <v>80</v>
      </c>
      <c r="D13" s="17" t="s">
        <v>75</v>
      </c>
      <c r="E13" s="17" t="s">
        <v>81</v>
      </c>
      <c r="F13" s="6" t="s">
        <v>39</v>
      </c>
      <c r="G13" s="8">
        <v>0.5</v>
      </c>
      <c r="H13" s="117" t="s">
        <v>40</v>
      </c>
      <c r="I13" s="126" t="s">
        <v>82</v>
      </c>
      <c r="J13" s="136" t="s">
        <v>42</v>
      </c>
      <c r="K13" s="149" t="str">
        <f>IF(J13="N/A","N/A")</f>
        <v>N/A</v>
      </c>
      <c r="L13" s="136" t="s">
        <v>42</v>
      </c>
      <c r="M13" s="34">
        <v>12</v>
      </c>
      <c r="N13" s="30"/>
      <c r="O13" s="76"/>
      <c r="P13" s="17"/>
      <c r="Q13" s="17"/>
      <c r="R13" s="6"/>
      <c r="S13" s="71"/>
      <c r="T13" s="71"/>
      <c r="U13" s="71"/>
      <c r="V13" s="45"/>
      <c r="W13" s="23"/>
      <c r="X13" s="23"/>
      <c r="Y13" s="71"/>
      <c r="Z13" s="17"/>
      <c r="AA13" s="17"/>
      <c r="AB13" s="29"/>
      <c r="AC13" s="17"/>
      <c r="AD13" s="17"/>
    </row>
    <row r="14" spans="1:30" s="16" customFormat="1" ht="124" x14ac:dyDescent="0.35">
      <c r="A14" s="17" t="s">
        <v>34</v>
      </c>
      <c r="B14" s="17" t="s">
        <v>83</v>
      </c>
      <c r="C14" s="17" t="s">
        <v>84</v>
      </c>
      <c r="D14" s="17" t="s">
        <v>85</v>
      </c>
      <c r="E14" s="17" t="s">
        <v>86</v>
      </c>
      <c r="F14" s="6" t="s">
        <v>45</v>
      </c>
      <c r="G14" s="8">
        <v>0.4</v>
      </c>
      <c r="H14" s="117" t="s">
        <v>40</v>
      </c>
      <c r="I14" s="126" t="s">
        <v>87</v>
      </c>
      <c r="J14" s="136" t="s">
        <v>42</v>
      </c>
      <c r="K14" s="149" t="str">
        <f t="shared" ref="K14:K19" si="2">IF(J14="N/A","N/A")</f>
        <v>N/A</v>
      </c>
      <c r="L14" s="136" t="s">
        <v>42</v>
      </c>
      <c r="M14" s="34">
        <v>13</v>
      </c>
      <c r="N14" s="30"/>
      <c r="O14" s="76"/>
      <c r="P14" s="17"/>
      <c r="Q14" s="17"/>
      <c r="R14" s="6"/>
      <c r="S14" s="71"/>
      <c r="T14" s="71"/>
      <c r="U14" s="72"/>
      <c r="V14" s="45"/>
      <c r="W14" s="23"/>
      <c r="X14" s="23"/>
      <c r="Y14" s="71"/>
      <c r="Z14" s="17"/>
      <c r="AA14" s="17"/>
      <c r="AB14" s="29"/>
      <c r="AC14" s="17"/>
      <c r="AD14" s="17"/>
    </row>
    <row r="15" spans="1:30" s="16" customFormat="1" ht="77.5" x14ac:dyDescent="0.35">
      <c r="A15" s="17" t="s">
        <v>34</v>
      </c>
      <c r="B15" s="17" t="s">
        <v>88</v>
      </c>
      <c r="C15" s="17" t="s">
        <v>89</v>
      </c>
      <c r="D15" s="37" t="s">
        <v>90</v>
      </c>
      <c r="E15" s="17" t="s">
        <v>91</v>
      </c>
      <c r="F15" s="6" t="s">
        <v>45</v>
      </c>
      <c r="G15" s="8">
        <v>1</v>
      </c>
      <c r="H15" s="117" t="s">
        <v>46</v>
      </c>
      <c r="I15" s="126" t="s">
        <v>92</v>
      </c>
      <c r="J15" s="136" t="s">
        <v>42</v>
      </c>
      <c r="K15" s="149" t="str">
        <f t="shared" si="2"/>
        <v>N/A</v>
      </c>
      <c r="L15" s="136" t="s">
        <v>42</v>
      </c>
      <c r="M15" s="34">
        <v>14</v>
      </c>
      <c r="N15" s="30"/>
      <c r="O15" s="76"/>
      <c r="P15" s="17"/>
      <c r="Q15" s="17"/>
      <c r="R15" s="6"/>
      <c r="S15" s="71"/>
      <c r="T15" s="71"/>
      <c r="U15" s="71"/>
      <c r="V15" s="45"/>
      <c r="W15" s="23"/>
      <c r="X15" s="23"/>
      <c r="Y15" s="71"/>
      <c r="Z15" s="17"/>
      <c r="AA15" s="17"/>
      <c r="AB15" s="29"/>
      <c r="AC15" s="17"/>
      <c r="AD15" s="17"/>
    </row>
    <row r="16" spans="1:30" s="16" customFormat="1" ht="217" x14ac:dyDescent="0.35">
      <c r="A16" s="17" t="s">
        <v>34</v>
      </c>
      <c r="B16" s="17" t="s">
        <v>93</v>
      </c>
      <c r="C16" s="17" t="s">
        <v>94</v>
      </c>
      <c r="D16" s="37" t="s">
        <v>95</v>
      </c>
      <c r="E16" s="17" t="s">
        <v>96</v>
      </c>
      <c r="F16" s="6" t="s">
        <v>45</v>
      </c>
      <c r="G16" s="8">
        <v>0.25</v>
      </c>
      <c r="H16" s="117" t="s">
        <v>40</v>
      </c>
      <c r="I16" s="150" t="s">
        <v>97</v>
      </c>
      <c r="J16" s="136" t="s">
        <v>42</v>
      </c>
      <c r="K16" s="151" t="str">
        <f t="shared" si="2"/>
        <v>N/A</v>
      </c>
      <c r="L16" s="136" t="s">
        <v>42</v>
      </c>
      <c r="M16" s="34">
        <v>15</v>
      </c>
      <c r="N16" s="30"/>
      <c r="O16" s="76"/>
      <c r="P16" s="17"/>
      <c r="Q16" s="17"/>
      <c r="R16" s="6"/>
      <c r="S16" s="71"/>
      <c r="T16" s="71"/>
      <c r="U16" s="71"/>
      <c r="V16" s="45"/>
      <c r="W16" s="23"/>
      <c r="X16" s="23"/>
      <c r="Y16" s="71"/>
      <c r="Z16" s="17"/>
      <c r="AA16" s="52"/>
      <c r="AB16" s="29"/>
      <c r="AC16" s="17"/>
      <c r="AD16" s="17"/>
    </row>
    <row r="17" spans="1:30" s="16" customFormat="1" ht="263.5" x14ac:dyDescent="0.35">
      <c r="A17" s="17" t="s">
        <v>34</v>
      </c>
      <c r="B17" s="17" t="s">
        <v>93</v>
      </c>
      <c r="C17" s="17" t="s">
        <v>98</v>
      </c>
      <c r="D17" s="37" t="s">
        <v>95</v>
      </c>
      <c r="E17" s="17" t="s">
        <v>99</v>
      </c>
      <c r="F17" s="6" t="s">
        <v>45</v>
      </c>
      <c r="G17" s="8">
        <v>0.6</v>
      </c>
      <c r="H17" s="117" t="s">
        <v>40</v>
      </c>
      <c r="I17" s="37" t="s">
        <v>100</v>
      </c>
      <c r="J17" s="136" t="s">
        <v>42</v>
      </c>
      <c r="K17" s="30" t="str">
        <f t="shared" si="2"/>
        <v>N/A</v>
      </c>
      <c r="L17" s="136" t="s">
        <v>42</v>
      </c>
      <c r="M17" s="34">
        <v>16</v>
      </c>
      <c r="N17" s="30"/>
      <c r="O17" s="76"/>
      <c r="P17" s="17"/>
      <c r="Q17" s="17"/>
      <c r="R17" s="6"/>
      <c r="S17" s="71"/>
      <c r="T17" s="71"/>
      <c r="U17" s="71"/>
      <c r="V17" s="45"/>
      <c r="W17" s="23"/>
      <c r="X17" s="23"/>
      <c r="Y17" s="71"/>
      <c r="Z17" s="17"/>
      <c r="AA17" s="17"/>
      <c r="AB17" s="29"/>
      <c r="AC17" s="17"/>
      <c r="AD17" s="17"/>
    </row>
    <row r="18" spans="1:30" s="5" customFormat="1" ht="186" x14ac:dyDescent="0.35">
      <c r="A18" s="17" t="s">
        <v>34</v>
      </c>
      <c r="B18" s="17" t="s">
        <v>93</v>
      </c>
      <c r="C18" s="17" t="s">
        <v>101</v>
      </c>
      <c r="D18" s="37" t="s">
        <v>95</v>
      </c>
      <c r="E18" s="17" t="s">
        <v>102</v>
      </c>
      <c r="F18" s="6" t="s">
        <v>45</v>
      </c>
      <c r="G18" s="8">
        <v>0.5</v>
      </c>
      <c r="H18" s="117" t="s">
        <v>40</v>
      </c>
      <c r="I18" s="152" t="s">
        <v>103</v>
      </c>
      <c r="J18" s="136" t="s">
        <v>42</v>
      </c>
      <c r="K18" s="80" t="str">
        <f t="shared" si="2"/>
        <v>N/A</v>
      </c>
      <c r="L18" s="136" t="s">
        <v>42</v>
      </c>
      <c r="M18" s="34">
        <v>17</v>
      </c>
      <c r="N18" s="30"/>
      <c r="O18" s="76"/>
      <c r="P18" s="17"/>
      <c r="Q18" s="17"/>
      <c r="R18" s="6"/>
      <c r="S18" s="71"/>
      <c r="T18" s="71"/>
      <c r="U18" s="71"/>
      <c r="V18" s="45"/>
      <c r="W18" s="23"/>
      <c r="X18" s="23"/>
      <c r="Y18" s="71"/>
      <c r="Z18" s="17"/>
      <c r="AA18" s="52"/>
      <c r="AB18" s="29"/>
      <c r="AC18" s="17"/>
      <c r="AD18" s="17"/>
    </row>
    <row r="19" spans="1:30" s="16" customFormat="1" ht="341" x14ac:dyDescent="0.35">
      <c r="A19" s="17" t="s">
        <v>34</v>
      </c>
      <c r="B19" s="17" t="s">
        <v>104</v>
      </c>
      <c r="C19" s="17" t="s">
        <v>105</v>
      </c>
      <c r="D19" s="17" t="s">
        <v>106</v>
      </c>
      <c r="E19" s="17" t="s">
        <v>107</v>
      </c>
      <c r="F19" s="6" t="s">
        <v>45</v>
      </c>
      <c r="G19" s="8">
        <v>1</v>
      </c>
      <c r="H19" s="117" t="s">
        <v>46</v>
      </c>
      <c r="I19" s="126" t="s">
        <v>108</v>
      </c>
      <c r="J19" s="136" t="s">
        <v>42</v>
      </c>
      <c r="K19" s="149" t="str">
        <f t="shared" si="2"/>
        <v>N/A</v>
      </c>
      <c r="L19" s="136" t="s">
        <v>42</v>
      </c>
      <c r="M19" s="34">
        <v>18</v>
      </c>
      <c r="N19" s="30"/>
      <c r="O19" s="76"/>
      <c r="P19" s="17"/>
      <c r="Q19" s="17"/>
      <c r="R19" s="6"/>
      <c r="S19" s="71"/>
      <c r="T19" s="71"/>
      <c r="U19" s="72"/>
      <c r="V19" s="45"/>
      <c r="W19" s="23"/>
      <c r="X19" s="23"/>
      <c r="Y19" s="71"/>
      <c r="Z19" s="17"/>
      <c r="AA19" s="17"/>
      <c r="AB19" s="29"/>
      <c r="AC19" s="17"/>
      <c r="AD19" s="17"/>
    </row>
    <row r="20" spans="1:30" s="56" customFormat="1" ht="372" x14ac:dyDescent="0.35">
      <c r="A20" s="6" t="s">
        <v>34</v>
      </c>
      <c r="B20" s="17" t="s">
        <v>109</v>
      </c>
      <c r="C20" s="17" t="s">
        <v>110</v>
      </c>
      <c r="D20" s="6" t="s">
        <v>111</v>
      </c>
      <c r="E20" s="6" t="s">
        <v>112</v>
      </c>
      <c r="F20" s="6" t="s">
        <v>45</v>
      </c>
      <c r="G20" s="8">
        <v>1</v>
      </c>
      <c r="H20" s="117" t="s">
        <v>46</v>
      </c>
      <c r="I20" s="144" t="s">
        <v>66</v>
      </c>
      <c r="J20" s="128" t="s">
        <v>42</v>
      </c>
      <c r="K20" s="30" t="str">
        <f t="shared" si="1"/>
        <v>N/A</v>
      </c>
      <c r="L20" s="136" t="s">
        <v>42</v>
      </c>
      <c r="M20" s="34">
        <v>19</v>
      </c>
      <c r="N20" s="54"/>
      <c r="O20" s="76"/>
      <c r="P20" s="17"/>
      <c r="Q20" s="6"/>
      <c r="R20" s="6"/>
      <c r="S20" s="71"/>
      <c r="T20" s="71"/>
      <c r="U20" s="71"/>
      <c r="V20" s="45"/>
      <c r="W20" s="7"/>
      <c r="X20" s="7"/>
      <c r="Y20" s="71"/>
      <c r="Z20" s="17"/>
      <c r="AA20" s="17"/>
      <c r="AB20" s="29"/>
      <c r="AC20" s="17"/>
      <c r="AD20" s="17"/>
    </row>
    <row r="21" spans="1:30" s="16" customFormat="1" ht="217" x14ac:dyDescent="0.35">
      <c r="A21" s="17" t="s">
        <v>34</v>
      </c>
      <c r="B21" s="17" t="s">
        <v>113</v>
      </c>
      <c r="C21" s="17" t="s">
        <v>114</v>
      </c>
      <c r="D21" s="17" t="s">
        <v>115</v>
      </c>
      <c r="E21" s="17" t="s">
        <v>116</v>
      </c>
      <c r="F21" s="6" t="s">
        <v>39</v>
      </c>
      <c r="G21" s="8">
        <v>0.9375</v>
      </c>
      <c r="H21" s="117" t="s">
        <v>40</v>
      </c>
      <c r="I21" s="126" t="s">
        <v>117</v>
      </c>
      <c r="J21" s="136" t="s">
        <v>42</v>
      </c>
      <c r="K21" s="149" t="str">
        <f>IF(J21="N/A","N/A")</f>
        <v>N/A</v>
      </c>
      <c r="L21" s="136" t="s">
        <v>42</v>
      </c>
      <c r="M21" s="34">
        <v>20</v>
      </c>
      <c r="N21" s="30"/>
      <c r="O21" s="76"/>
      <c r="P21" s="17"/>
      <c r="Q21" s="17"/>
      <c r="R21" s="6"/>
      <c r="S21" s="71"/>
      <c r="T21" s="71"/>
      <c r="U21" s="71"/>
      <c r="V21" s="45"/>
      <c r="W21" s="23"/>
      <c r="X21" s="23"/>
      <c r="Y21" s="71"/>
      <c r="Z21" s="17"/>
      <c r="AA21" s="17"/>
      <c r="AB21" s="29"/>
      <c r="AC21" s="17"/>
      <c r="AD21" s="17"/>
    </row>
    <row r="22" spans="1:30" s="56" customFormat="1" ht="201.5" x14ac:dyDescent="0.35">
      <c r="A22" s="6" t="s">
        <v>34</v>
      </c>
      <c r="B22" s="17" t="s">
        <v>113</v>
      </c>
      <c r="C22" s="17" t="s">
        <v>118</v>
      </c>
      <c r="D22" s="6" t="s">
        <v>115</v>
      </c>
      <c r="E22" s="6" t="s">
        <v>119</v>
      </c>
      <c r="F22" s="6" t="s">
        <v>45</v>
      </c>
      <c r="G22" s="8">
        <v>0.5</v>
      </c>
      <c r="H22" s="117" t="s">
        <v>40</v>
      </c>
      <c r="I22" s="153" t="s">
        <v>120</v>
      </c>
      <c r="J22" s="128" t="s">
        <v>42</v>
      </c>
      <c r="K22" s="30" t="str">
        <f t="shared" si="1"/>
        <v>N/A</v>
      </c>
      <c r="L22" s="136" t="s">
        <v>42</v>
      </c>
      <c r="M22" s="34">
        <v>21</v>
      </c>
      <c r="N22" s="54"/>
      <c r="O22" s="76"/>
      <c r="P22" s="17"/>
      <c r="Q22" s="6"/>
      <c r="R22" s="6"/>
      <c r="S22" s="71"/>
      <c r="T22" s="71"/>
      <c r="U22" s="4"/>
      <c r="V22" s="45"/>
      <c r="W22" s="7"/>
      <c r="X22" s="7"/>
      <c r="Y22" s="71"/>
      <c r="Z22" s="17"/>
      <c r="AA22" s="17"/>
      <c r="AB22" s="29"/>
      <c r="AC22" s="17"/>
      <c r="AD22" s="17"/>
    </row>
    <row r="23" spans="1:30" s="16" customFormat="1" ht="77.5" x14ac:dyDescent="0.35">
      <c r="A23" s="17" t="s">
        <v>34</v>
      </c>
      <c r="B23" s="17" t="s">
        <v>113</v>
      </c>
      <c r="C23" s="17" t="s">
        <v>121</v>
      </c>
      <c r="D23" s="17" t="s">
        <v>115</v>
      </c>
      <c r="E23" s="17" t="s">
        <v>122</v>
      </c>
      <c r="F23" s="6" t="s">
        <v>39</v>
      </c>
      <c r="G23" s="8">
        <v>0.66666666666666663</v>
      </c>
      <c r="H23" s="117" t="s">
        <v>40</v>
      </c>
      <c r="I23" s="126" t="s">
        <v>123</v>
      </c>
      <c r="J23" s="136" t="s">
        <v>42</v>
      </c>
      <c r="K23" s="149" t="str">
        <f>IF(J23="N/A","N/A")</f>
        <v>N/A</v>
      </c>
      <c r="L23" s="136" t="s">
        <v>42</v>
      </c>
      <c r="M23" s="34">
        <v>22</v>
      </c>
      <c r="N23" s="30"/>
      <c r="O23" s="76"/>
      <c r="P23" s="17"/>
      <c r="Q23" s="17"/>
      <c r="R23" s="6"/>
      <c r="S23" s="71"/>
      <c r="T23" s="71"/>
      <c r="U23" s="13"/>
      <c r="V23" s="45"/>
      <c r="W23" s="23"/>
      <c r="X23" s="23"/>
      <c r="Y23" s="71"/>
      <c r="Z23" s="17"/>
      <c r="AA23" s="17"/>
      <c r="AB23" s="29"/>
      <c r="AC23" s="17"/>
      <c r="AD23" s="17"/>
    </row>
    <row r="24" spans="1:30" s="56" customFormat="1" ht="139.5" x14ac:dyDescent="0.35">
      <c r="A24" s="6" t="s">
        <v>34</v>
      </c>
      <c r="B24" s="17" t="s">
        <v>113</v>
      </c>
      <c r="C24" s="17" t="s">
        <v>124</v>
      </c>
      <c r="D24" s="6" t="s">
        <v>115</v>
      </c>
      <c r="E24" s="6" t="s">
        <v>125</v>
      </c>
      <c r="F24" s="6" t="s">
        <v>45</v>
      </c>
      <c r="G24" s="8">
        <v>0.1</v>
      </c>
      <c r="H24" s="117" t="s">
        <v>40</v>
      </c>
      <c r="I24" s="15" t="s">
        <v>126</v>
      </c>
      <c r="J24" s="128" t="s">
        <v>42</v>
      </c>
      <c r="K24" s="80" t="str">
        <f t="shared" si="1"/>
        <v>N/A</v>
      </c>
      <c r="L24" s="136" t="s">
        <v>42</v>
      </c>
      <c r="M24" s="34">
        <v>23</v>
      </c>
      <c r="N24" s="54"/>
      <c r="O24" s="76"/>
      <c r="P24" s="17"/>
      <c r="Q24" s="6"/>
      <c r="R24" s="6"/>
      <c r="S24" s="71"/>
      <c r="T24" s="71"/>
      <c r="U24" s="71"/>
      <c r="V24" s="45"/>
      <c r="W24" s="7"/>
      <c r="X24" s="7"/>
      <c r="Y24" s="71"/>
      <c r="Z24" s="17"/>
      <c r="AA24" s="17"/>
      <c r="AB24" s="29"/>
      <c r="AC24" s="17"/>
      <c r="AD24" s="17"/>
    </row>
    <row r="25" spans="1:30" s="16" customFormat="1" ht="263.5" x14ac:dyDescent="0.35">
      <c r="A25" s="17" t="s">
        <v>34</v>
      </c>
      <c r="B25" s="17" t="s">
        <v>113</v>
      </c>
      <c r="C25" s="17" t="s">
        <v>127</v>
      </c>
      <c r="D25" s="17" t="s">
        <v>115</v>
      </c>
      <c r="E25" s="17" t="s">
        <v>128</v>
      </c>
      <c r="F25" s="6" t="s">
        <v>45</v>
      </c>
      <c r="G25" s="8">
        <v>0.8</v>
      </c>
      <c r="H25" s="117" t="s">
        <v>40</v>
      </c>
      <c r="I25" s="126" t="s">
        <v>129</v>
      </c>
      <c r="J25" s="136" t="s">
        <v>42</v>
      </c>
      <c r="K25" s="149" t="str">
        <f>IF(J25="N/A","N/A")</f>
        <v>N/A</v>
      </c>
      <c r="L25" s="136" t="s">
        <v>42</v>
      </c>
      <c r="M25" s="34">
        <v>24</v>
      </c>
      <c r="N25" s="30"/>
      <c r="O25" s="76"/>
      <c r="P25" s="17"/>
      <c r="Q25" s="17"/>
      <c r="R25" s="6"/>
      <c r="S25" s="71"/>
      <c r="T25" s="71"/>
      <c r="U25" s="71"/>
      <c r="V25" s="45"/>
      <c r="W25" s="23"/>
      <c r="X25" s="23"/>
      <c r="Y25" s="71"/>
      <c r="Z25" s="17"/>
      <c r="AA25" s="17"/>
      <c r="AB25" s="29"/>
      <c r="AC25" s="17"/>
      <c r="AD25" s="17"/>
    </row>
    <row r="26" spans="1:30" s="16" customFormat="1" ht="139.5" x14ac:dyDescent="0.35">
      <c r="A26" s="17" t="s">
        <v>34</v>
      </c>
      <c r="B26" s="17" t="s">
        <v>113</v>
      </c>
      <c r="C26" s="17" t="s">
        <v>130</v>
      </c>
      <c r="D26" s="17" t="s">
        <v>115</v>
      </c>
      <c r="E26" s="17" t="s">
        <v>131</v>
      </c>
      <c r="F26" s="6" t="s">
        <v>45</v>
      </c>
      <c r="G26" s="8">
        <v>0.72499999999999998</v>
      </c>
      <c r="H26" s="117" t="s">
        <v>40</v>
      </c>
      <c r="I26" s="126" t="s">
        <v>132</v>
      </c>
      <c r="J26" s="136" t="s">
        <v>42</v>
      </c>
      <c r="K26" s="149" t="str">
        <f>IF(J26="N/A","N/A")</f>
        <v>N/A</v>
      </c>
      <c r="L26" s="136" t="s">
        <v>42</v>
      </c>
      <c r="M26" s="34">
        <v>25</v>
      </c>
      <c r="N26" s="30"/>
      <c r="O26" s="76"/>
      <c r="P26" s="17"/>
      <c r="Q26" s="17"/>
      <c r="R26" s="6"/>
      <c r="S26" s="71"/>
      <c r="T26" s="71"/>
      <c r="U26" s="71"/>
      <c r="V26" s="45"/>
      <c r="W26" s="23"/>
      <c r="X26" s="23"/>
      <c r="Y26" s="71"/>
      <c r="Z26" s="17"/>
      <c r="AA26" s="17"/>
      <c r="AB26" s="29"/>
      <c r="AC26" s="17"/>
      <c r="AD26" s="17"/>
    </row>
    <row r="27" spans="1:30" s="16" customFormat="1" ht="77.5" x14ac:dyDescent="0.35">
      <c r="A27" s="17" t="s">
        <v>34</v>
      </c>
      <c r="B27" s="17" t="s">
        <v>133</v>
      </c>
      <c r="C27" s="17" t="s">
        <v>134</v>
      </c>
      <c r="D27" s="17" t="s">
        <v>135</v>
      </c>
      <c r="E27" s="17" t="s">
        <v>136</v>
      </c>
      <c r="F27" s="6" t="s">
        <v>45</v>
      </c>
      <c r="G27" s="8">
        <v>0.05</v>
      </c>
      <c r="H27" s="117" t="s">
        <v>40</v>
      </c>
      <c r="I27" s="126" t="s">
        <v>137</v>
      </c>
      <c r="J27" s="136" t="s">
        <v>42</v>
      </c>
      <c r="K27" s="149" t="str">
        <f>IF(J27="N/A","N/A")</f>
        <v>N/A</v>
      </c>
      <c r="L27" s="136" t="s">
        <v>42</v>
      </c>
      <c r="M27" s="34">
        <v>26</v>
      </c>
      <c r="N27" s="30"/>
      <c r="O27" s="76"/>
      <c r="P27" s="17"/>
      <c r="Q27" s="17"/>
      <c r="R27" s="6"/>
      <c r="S27" s="71"/>
      <c r="T27" s="71"/>
      <c r="U27" s="71"/>
      <c r="V27" s="45"/>
      <c r="W27" s="23"/>
      <c r="X27" s="23"/>
      <c r="Y27" s="71"/>
      <c r="Z27" s="17"/>
      <c r="AA27" s="17"/>
      <c r="AB27" s="29"/>
      <c r="AC27" s="17"/>
      <c r="AD27" s="17"/>
    </row>
    <row r="28" spans="1:30" s="16" customFormat="1" ht="310" x14ac:dyDescent="0.35">
      <c r="A28" s="17" t="s">
        <v>34</v>
      </c>
      <c r="B28" s="17" t="s">
        <v>133</v>
      </c>
      <c r="C28" s="17" t="s">
        <v>138</v>
      </c>
      <c r="D28" s="17" t="s">
        <v>135</v>
      </c>
      <c r="E28" s="17" t="s">
        <v>139</v>
      </c>
      <c r="F28" s="6" t="s">
        <v>45</v>
      </c>
      <c r="G28" s="8">
        <v>1</v>
      </c>
      <c r="H28" s="117" t="s">
        <v>46</v>
      </c>
      <c r="I28" s="126" t="s">
        <v>140</v>
      </c>
      <c r="J28" s="136" t="s">
        <v>42</v>
      </c>
      <c r="K28" s="149" t="str">
        <f>IF(J28="N/A","N/A")</f>
        <v>N/A</v>
      </c>
      <c r="L28" s="136" t="s">
        <v>42</v>
      </c>
      <c r="M28" s="34">
        <v>27</v>
      </c>
      <c r="N28" s="30"/>
      <c r="O28" s="76"/>
      <c r="P28" s="17"/>
      <c r="Q28" s="17"/>
      <c r="R28" s="6"/>
      <c r="S28" s="71"/>
      <c r="T28" s="71"/>
      <c r="U28" s="71"/>
      <c r="V28" s="45"/>
      <c r="W28" s="23"/>
      <c r="X28" s="23"/>
      <c r="Y28" s="71"/>
      <c r="Z28" s="17"/>
      <c r="AA28" s="17"/>
      <c r="AB28" s="29"/>
      <c r="AC28" s="17"/>
      <c r="AD28" s="17"/>
    </row>
    <row r="29" spans="1:30" ht="77.5" x14ac:dyDescent="0.35">
      <c r="A29" s="17" t="s">
        <v>34</v>
      </c>
      <c r="B29" s="17" t="s">
        <v>141</v>
      </c>
      <c r="C29" s="17" t="s">
        <v>142</v>
      </c>
      <c r="D29" s="17" t="s">
        <v>143</v>
      </c>
      <c r="E29" s="113" t="s">
        <v>144</v>
      </c>
      <c r="F29" s="6" t="s">
        <v>45</v>
      </c>
      <c r="G29" s="8">
        <v>0.1</v>
      </c>
      <c r="H29" s="117" t="s">
        <v>40</v>
      </c>
      <c r="I29" s="126" t="s">
        <v>145</v>
      </c>
      <c r="J29" s="136" t="s">
        <v>42</v>
      </c>
      <c r="K29" s="149" t="str">
        <f t="shared" ref="K29:K33" si="3">IF(J29="N/A","N/A")</f>
        <v>N/A</v>
      </c>
      <c r="L29" s="136" t="s">
        <v>42</v>
      </c>
      <c r="M29" s="34">
        <v>28</v>
      </c>
      <c r="N29" s="30"/>
      <c r="O29" s="76"/>
      <c r="P29" s="17"/>
      <c r="Q29" s="17"/>
      <c r="R29" s="6"/>
      <c r="S29" s="71"/>
      <c r="T29" s="71"/>
      <c r="U29" s="74"/>
      <c r="V29" s="45"/>
      <c r="W29" s="23"/>
      <c r="X29" s="23"/>
      <c r="Y29" s="71"/>
      <c r="Z29" s="17"/>
      <c r="AA29" s="17"/>
      <c r="AB29" s="29"/>
      <c r="AC29" s="17"/>
      <c r="AD29" s="17"/>
    </row>
    <row r="30" spans="1:30" ht="248" x14ac:dyDescent="0.35">
      <c r="A30" s="17" t="s">
        <v>34</v>
      </c>
      <c r="B30" s="17" t="s">
        <v>141</v>
      </c>
      <c r="C30" s="17" t="s">
        <v>146</v>
      </c>
      <c r="D30" s="17" t="s">
        <v>143</v>
      </c>
      <c r="E30" s="102" t="s">
        <v>147</v>
      </c>
      <c r="F30" s="6" t="s">
        <v>45</v>
      </c>
      <c r="G30" s="8">
        <v>0.3</v>
      </c>
      <c r="H30" s="117" t="s">
        <v>40</v>
      </c>
      <c r="I30" s="126" t="s">
        <v>148</v>
      </c>
      <c r="J30" s="136" t="s">
        <v>42</v>
      </c>
      <c r="K30" s="149" t="str">
        <f t="shared" si="3"/>
        <v>N/A</v>
      </c>
      <c r="L30" s="136" t="s">
        <v>42</v>
      </c>
      <c r="M30" s="34">
        <v>29</v>
      </c>
      <c r="N30" s="30"/>
      <c r="O30" s="76"/>
      <c r="P30" s="17"/>
      <c r="Q30" s="17"/>
      <c r="R30" s="6"/>
      <c r="S30" s="71"/>
      <c r="T30" s="71"/>
      <c r="U30" s="71"/>
      <c r="V30" s="45"/>
      <c r="W30" s="23"/>
      <c r="X30" s="23"/>
      <c r="Y30" s="71"/>
      <c r="Z30" s="17"/>
      <c r="AA30" s="17"/>
      <c r="AB30" s="29"/>
      <c r="AC30" s="17"/>
      <c r="AD30" s="17"/>
    </row>
    <row r="31" spans="1:30" ht="409.5" x14ac:dyDescent="0.35">
      <c r="A31" s="17" t="s">
        <v>34</v>
      </c>
      <c r="B31" s="17" t="s">
        <v>141</v>
      </c>
      <c r="C31" s="17" t="s">
        <v>149</v>
      </c>
      <c r="D31" s="17" t="s">
        <v>143</v>
      </c>
      <c r="E31" s="17" t="s">
        <v>150</v>
      </c>
      <c r="F31" s="6" t="s">
        <v>45</v>
      </c>
      <c r="G31" s="8">
        <v>1</v>
      </c>
      <c r="H31" s="117" t="s">
        <v>46</v>
      </c>
      <c r="I31" s="126" t="s">
        <v>151</v>
      </c>
      <c r="J31" s="136" t="s">
        <v>42</v>
      </c>
      <c r="K31" s="149" t="str">
        <f t="shared" si="3"/>
        <v>N/A</v>
      </c>
      <c r="L31" s="136" t="s">
        <v>42</v>
      </c>
      <c r="M31" s="34">
        <v>30</v>
      </c>
      <c r="N31" s="30"/>
      <c r="O31" s="76"/>
      <c r="P31" s="17"/>
      <c r="Q31" s="17"/>
      <c r="R31" s="6"/>
      <c r="S31" s="71"/>
      <c r="T31" s="71"/>
      <c r="U31" s="71"/>
      <c r="V31" s="45"/>
      <c r="W31" s="23"/>
      <c r="X31" s="23"/>
      <c r="Y31" s="71"/>
      <c r="Z31" s="17"/>
      <c r="AA31" s="17"/>
      <c r="AB31" s="29"/>
      <c r="AC31" s="17"/>
      <c r="AD31" s="17"/>
    </row>
    <row r="32" spans="1:30" ht="372" x14ac:dyDescent="0.35">
      <c r="A32" s="17" t="s">
        <v>34</v>
      </c>
      <c r="B32" s="17" t="s">
        <v>141</v>
      </c>
      <c r="C32" s="17" t="s">
        <v>152</v>
      </c>
      <c r="D32" s="17" t="s">
        <v>143</v>
      </c>
      <c r="E32" s="17" t="s">
        <v>153</v>
      </c>
      <c r="F32" s="6" t="s">
        <v>45</v>
      </c>
      <c r="G32" s="8">
        <v>1</v>
      </c>
      <c r="H32" s="117" t="s">
        <v>46</v>
      </c>
      <c r="I32" s="126" t="s">
        <v>154</v>
      </c>
      <c r="J32" s="136" t="s">
        <v>42</v>
      </c>
      <c r="K32" s="149" t="str">
        <f t="shared" si="3"/>
        <v>N/A</v>
      </c>
      <c r="L32" s="136" t="s">
        <v>42</v>
      </c>
      <c r="M32" s="34">
        <v>31</v>
      </c>
      <c r="N32" s="30"/>
      <c r="O32" s="76"/>
      <c r="P32" s="17"/>
      <c r="Q32" s="17"/>
      <c r="R32" s="6"/>
      <c r="S32" s="71"/>
      <c r="T32" s="71"/>
      <c r="U32" s="71"/>
      <c r="V32" s="45"/>
      <c r="W32" s="23"/>
      <c r="X32" s="23"/>
      <c r="Y32" s="71"/>
      <c r="Z32" s="17"/>
      <c r="AA32" s="17"/>
      <c r="AB32" s="29"/>
      <c r="AC32" s="17"/>
      <c r="AD32" s="17"/>
    </row>
    <row r="33" spans="1:30" ht="108.5" x14ac:dyDescent="0.35">
      <c r="A33" s="17" t="s">
        <v>34</v>
      </c>
      <c r="B33" s="17" t="s">
        <v>141</v>
      </c>
      <c r="C33" s="17" t="s">
        <v>155</v>
      </c>
      <c r="D33" s="17" t="s">
        <v>143</v>
      </c>
      <c r="E33" s="17" t="s">
        <v>156</v>
      </c>
      <c r="F33" s="6" t="s">
        <v>45</v>
      </c>
      <c r="G33" s="8">
        <v>1</v>
      </c>
      <c r="H33" s="117" t="s">
        <v>46</v>
      </c>
      <c r="I33" s="126" t="s">
        <v>157</v>
      </c>
      <c r="J33" s="136" t="s">
        <v>42</v>
      </c>
      <c r="K33" s="149" t="str">
        <f t="shared" si="3"/>
        <v>N/A</v>
      </c>
      <c r="L33" s="136" t="s">
        <v>42</v>
      </c>
      <c r="M33" s="34">
        <v>32</v>
      </c>
      <c r="N33" s="30"/>
      <c r="O33" s="76"/>
      <c r="P33" s="17"/>
      <c r="Q33" s="17"/>
      <c r="R33" s="6"/>
      <c r="S33" s="71"/>
      <c r="T33" s="71"/>
      <c r="U33" s="71"/>
      <c r="V33" s="45"/>
      <c r="W33" s="23"/>
      <c r="X33" s="23"/>
      <c r="Y33" s="71"/>
      <c r="Z33" s="17"/>
      <c r="AA33" s="52"/>
      <c r="AB33" s="29"/>
      <c r="AC33" s="17"/>
      <c r="AD33" s="17"/>
    </row>
    <row r="34" spans="1:30" s="57" customFormat="1" ht="170.5" x14ac:dyDescent="0.35">
      <c r="A34" s="17" t="s">
        <v>34</v>
      </c>
      <c r="B34" s="17" t="s">
        <v>141</v>
      </c>
      <c r="C34" s="17" t="s">
        <v>158</v>
      </c>
      <c r="D34" s="17" t="s">
        <v>143</v>
      </c>
      <c r="E34" s="17" t="s">
        <v>159</v>
      </c>
      <c r="F34" s="6" t="s">
        <v>45</v>
      </c>
      <c r="G34" s="8">
        <v>1</v>
      </c>
      <c r="H34" s="117" t="s">
        <v>46</v>
      </c>
      <c r="I34" s="126" t="s">
        <v>160</v>
      </c>
      <c r="J34" s="136" t="s">
        <v>42</v>
      </c>
      <c r="K34" s="149" t="str">
        <f>IF(J34="N/A","N/A")</f>
        <v>N/A</v>
      </c>
      <c r="L34" s="136" t="s">
        <v>42</v>
      </c>
      <c r="M34" s="34">
        <v>33</v>
      </c>
      <c r="N34" s="54"/>
      <c r="O34" s="76"/>
      <c r="P34" s="17"/>
      <c r="Q34" s="6"/>
      <c r="R34" s="6"/>
      <c r="S34" s="71"/>
      <c r="T34" s="71"/>
      <c r="U34" s="74"/>
      <c r="V34" s="45"/>
      <c r="W34" s="7"/>
      <c r="X34" s="7"/>
      <c r="Y34" s="71"/>
      <c r="Z34" s="17"/>
      <c r="AA34" s="17"/>
      <c r="AB34" s="29"/>
      <c r="AC34" s="17"/>
      <c r="AD34" s="17"/>
    </row>
    <row r="35" spans="1:30" s="57" customFormat="1" ht="372" x14ac:dyDescent="0.35">
      <c r="A35" s="6" t="s">
        <v>34</v>
      </c>
      <c r="B35" s="17" t="s">
        <v>161</v>
      </c>
      <c r="C35" s="17" t="s">
        <v>162</v>
      </c>
      <c r="D35" s="6" t="s">
        <v>163</v>
      </c>
      <c r="E35" s="6" t="s">
        <v>164</v>
      </c>
      <c r="F35" s="6" t="s">
        <v>45</v>
      </c>
      <c r="G35" s="8">
        <v>0.64</v>
      </c>
      <c r="H35" s="117" t="s">
        <v>40</v>
      </c>
      <c r="I35" s="15" t="s">
        <v>165</v>
      </c>
      <c r="J35" s="128" t="s">
        <v>166</v>
      </c>
      <c r="K35" s="137" t="s">
        <v>42</v>
      </c>
      <c r="L35" s="135" t="s">
        <v>42</v>
      </c>
      <c r="M35" s="34">
        <v>34</v>
      </c>
      <c r="N35" s="54"/>
      <c r="O35" s="76"/>
      <c r="P35" s="17"/>
      <c r="Q35" s="6"/>
      <c r="R35" s="6"/>
      <c r="S35" s="71"/>
      <c r="T35" s="71"/>
      <c r="U35" s="74"/>
      <c r="V35" s="45"/>
      <c r="W35" s="7"/>
      <c r="X35" s="7"/>
      <c r="Y35" s="71"/>
      <c r="Z35" s="17"/>
      <c r="AA35" s="17"/>
      <c r="AB35" s="29"/>
      <c r="AC35" s="17"/>
      <c r="AD35" s="17"/>
    </row>
    <row r="36" spans="1:30" ht="372" x14ac:dyDescent="0.35">
      <c r="A36" s="6" t="s">
        <v>34</v>
      </c>
      <c r="B36" s="17" t="s">
        <v>167</v>
      </c>
      <c r="C36" s="17" t="s">
        <v>168</v>
      </c>
      <c r="D36" s="6" t="s">
        <v>169</v>
      </c>
      <c r="E36" s="6" t="s">
        <v>170</v>
      </c>
      <c r="F36" s="6" t="s">
        <v>45</v>
      </c>
      <c r="G36" s="8">
        <v>1</v>
      </c>
      <c r="H36" s="117" t="s">
        <v>46</v>
      </c>
      <c r="I36" s="15" t="s">
        <v>171</v>
      </c>
      <c r="J36" s="128" t="s">
        <v>172</v>
      </c>
      <c r="K36" s="137" t="s">
        <v>42</v>
      </c>
      <c r="L36" s="135" t="s">
        <v>42</v>
      </c>
      <c r="M36" s="34">
        <v>35</v>
      </c>
      <c r="N36" s="30"/>
      <c r="O36" s="76"/>
      <c r="P36" s="17"/>
      <c r="Q36" s="17"/>
      <c r="R36" s="6"/>
      <c r="S36" s="71"/>
      <c r="T36" s="71"/>
      <c r="U36" s="71"/>
      <c r="V36" s="45"/>
      <c r="W36" s="23"/>
      <c r="X36" s="23"/>
      <c r="Y36" s="71"/>
      <c r="Z36" s="17"/>
      <c r="AA36" s="17"/>
      <c r="AB36" s="29"/>
      <c r="AC36" s="17"/>
      <c r="AD36" s="17"/>
    </row>
    <row r="37" spans="1:30" s="57" customFormat="1" ht="263.5" x14ac:dyDescent="0.35">
      <c r="A37" s="17" t="s">
        <v>34</v>
      </c>
      <c r="B37" s="17" t="s">
        <v>173</v>
      </c>
      <c r="C37" s="17" t="s">
        <v>174</v>
      </c>
      <c r="D37" s="17" t="s">
        <v>175</v>
      </c>
      <c r="E37" s="17" t="s">
        <v>176</v>
      </c>
      <c r="F37" s="6" t="s">
        <v>45</v>
      </c>
      <c r="G37" s="8">
        <v>0.375</v>
      </c>
      <c r="H37" s="117" t="s">
        <v>40</v>
      </c>
      <c r="I37" s="126" t="s">
        <v>177</v>
      </c>
      <c r="J37" s="136" t="s">
        <v>42</v>
      </c>
      <c r="K37" s="149" t="str">
        <f>IF(J37="N/A","N/A")</f>
        <v>N/A</v>
      </c>
      <c r="L37" s="136" t="s">
        <v>42</v>
      </c>
      <c r="M37" s="34">
        <v>36</v>
      </c>
      <c r="N37" s="54"/>
      <c r="O37" s="76"/>
      <c r="P37" s="17"/>
      <c r="Q37" s="6"/>
      <c r="R37" s="6"/>
      <c r="S37" s="71"/>
      <c r="T37" s="71"/>
      <c r="U37" s="71"/>
      <c r="V37" s="45"/>
      <c r="W37" s="7"/>
      <c r="X37" s="7"/>
      <c r="Y37" s="71"/>
      <c r="Z37" s="17"/>
      <c r="AA37" s="17"/>
      <c r="AB37" s="29"/>
      <c r="AC37" s="17"/>
      <c r="AD37" s="17"/>
    </row>
    <row r="38" spans="1:30" s="55" customFormat="1" ht="155" x14ac:dyDescent="0.35">
      <c r="A38" s="6" t="s">
        <v>34</v>
      </c>
      <c r="B38" s="17" t="s">
        <v>178</v>
      </c>
      <c r="C38" s="17" t="s">
        <v>179</v>
      </c>
      <c r="D38" s="6" t="s">
        <v>180</v>
      </c>
      <c r="E38" s="6" t="s">
        <v>181</v>
      </c>
      <c r="F38" s="6" t="s">
        <v>45</v>
      </c>
      <c r="G38" s="8">
        <v>0.875</v>
      </c>
      <c r="H38" s="117" t="s">
        <v>40</v>
      </c>
      <c r="I38" s="15" t="s">
        <v>182</v>
      </c>
      <c r="J38" s="128" t="s">
        <v>183</v>
      </c>
      <c r="K38" s="80" t="s">
        <v>42</v>
      </c>
      <c r="L38" s="135" t="s">
        <v>184</v>
      </c>
      <c r="M38" s="34">
        <v>37</v>
      </c>
      <c r="N38" s="54"/>
      <c r="O38" s="76"/>
      <c r="P38" s="17"/>
      <c r="Q38" s="6"/>
      <c r="R38" s="6"/>
      <c r="S38" s="71"/>
      <c r="T38" s="1"/>
      <c r="U38" s="71"/>
      <c r="V38" s="19"/>
      <c r="W38" s="7"/>
      <c r="X38" s="7"/>
      <c r="Y38" s="71"/>
      <c r="Z38" s="17"/>
      <c r="AA38" s="17"/>
      <c r="AB38" s="29"/>
      <c r="AC38" s="52"/>
      <c r="AD38" s="17"/>
    </row>
    <row r="39" spans="1:30" s="16" customFormat="1" ht="409.5" x14ac:dyDescent="0.35">
      <c r="A39" s="6" t="s">
        <v>185</v>
      </c>
      <c r="B39" s="17" t="s">
        <v>186</v>
      </c>
      <c r="C39" s="46" t="s">
        <v>36</v>
      </c>
      <c r="D39" s="59" t="s">
        <v>187</v>
      </c>
      <c r="E39" s="6" t="s">
        <v>38</v>
      </c>
      <c r="F39" s="6" t="s">
        <v>39</v>
      </c>
      <c r="G39" s="8">
        <v>0.8</v>
      </c>
      <c r="H39" s="117" t="s">
        <v>40</v>
      </c>
      <c r="I39" s="134" t="s">
        <v>188</v>
      </c>
      <c r="J39" s="128" t="s">
        <v>42</v>
      </c>
      <c r="K39" s="149" t="str">
        <f t="shared" ref="K39:K64" si="4">IF(J39="N/A","N/A")</f>
        <v>N/A</v>
      </c>
      <c r="L39" s="136" t="s">
        <v>42</v>
      </c>
      <c r="M39" s="34">
        <v>38</v>
      </c>
      <c r="N39" s="30"/>
      <c r="O39" s="76"/>
      <c r="P39" s="17"/>
      <c r="Q39" s="17"/>
      <c r="R39" s="6"/>
      <c r="S39" s="71"/>
      <c r="T39" s="71"/>
      <c r="U39" s="71"/>
      <c r="V39" s="45"/>
      <c r="W39" s="23"/>
      <c r="X39" s="23"/>
      <c r="Y39" s="71"/>
      <c r="Z39" s="17"/>
      <c r="AA39" s="17"/>
      <c r="AB39" s="29"/>
      <c r="AC39" s="17"/>
      <c r="AD39" s="17"/>
    </row>
    <row r="40" spans="1:30" s="16" customFormat="1" ht="155" x14ac:dyDescent="0.35">
      <c r="A40" s="17" t="s">
        <v>185</v>
      </c>
      <c r="B40" s="17" t="s">
        <v>186</v>
      </c>
      <c r="C40" s="17" t="s">
        <v>43</v>
      </c>
      <c r="D40" s="17" t="s">
        <v>187</v>
      </c>
      <c r="E40" s="17" t="s">
        <v>189</v>
      </c>
      <c r="F40" s="6" t="s">
        <v>45</v>
      </c>
      <c r="G40" s="8">
        <v>1</v>
      </c>
      <c r="H40" s="117" t="s">
        <v>46</v>
      </c>
      <c r="I40" s="126" t="s">
        <v>190</v>
      </c>
      <c r="J40" s="136" t="s">
        <v>42</v>
      </c>
      <c r="K40" s="149" t="str">
        <f>IF(J40="N/A","N/A")</f>
        <v>N/A</v>
      </c>
      <c r="L40" s="136" t="s">
        <v>42</v>
      </c>
      <c r="M40" s="34">
        <v>39</v>
      </c>
      <c r="O40" s="76"/>
      <c r="P40" s="17"/>
      <c r="Q40" s="17"/>
      <c r="R40" s="6"/>
      <c r="S40" s="71"/>
      <c r="T40" s="1"/>
      <c r="U40" s="71"/>
      <c r="V40" s="47"/>
      <c r="W40" s="23"/>
      <c r="X40" s="23"/>
      <c r="Y40" s="71"/>
      <c r="Z40" s="17"/>
      <c r="AA40" s="17"/>
      <c r="AB40" s="24"/>
      <c r="AC40" s="17"/>
      <c r="AD40" s="17"/>
    </row>
    <row r="41" spans="1:30" s="16" customFormat="1" ht="62" x14ac:dyDescent="0.35">
      <c r="A41" s="17" t="s">
        <v>185</v>
      </c>
      <c r="B41" s="17" t="s">
        <v>186</v>
      </c>
      <c r="C41" s="17" t="s">
        <v>191</v>
      </c>
      <c r="D41" s="17" t="s">
        <v>187</v>
      </c>
      <c r="E41" s="17" t="s">
        <v>192</v>
      </c>
      <c r="F41" s="6" t="s">
        <v>39</v>
      </c>
      <c r="G41" s="8">
        <v>1</v>
      </c>
      <c r="H41" s="117" t="s">
        <v>46</v>
      </c>
      <c r="I41" s="126" t="s">
        <v>193</v>
      </c>
      <c r="J41" s="136" t="s">
        <v>42</v>
      </c>
      <c r="K41" s="149" t="str">
        <f>IF(J41="N/A","N/A")</f>
        <v>N/A</v>
      </c>
      <c r="L41" s="136" t="s">
        <v>42</v>
      </c>
      <c r="M41" s="34">
        <v>40</v>
      </c>
      <c r="N41" s="30"/>
      <c r="O41" s="76"/>
      <c r="P41" s="17"/>
      <c r="Q41" s="17"/>
      <c r="R41" s="6"/>
      <c r="S41" s="71"/>
      <c r="T41" s="1"/>
      <c r="U41" s="71"/>
      <c r="V41" s="47"/>
      <c r="W41" s="23"/>
      <c r="X41" s="23"/>
      <c r="Y41" s="71"/>
      <c r="Z41" s="17"/>
      <c r="AA41" s="17"/>
      <c r="AB41" s="29"/>
      <c r="AC41" s="17"/>
      <c r="AD41" s="17"/>
    </row>
    <row r="42" spans="1:30" s="56" customFormat="1" ht="248" x14ac:dyDescent="0.35">
      <c r="A42" s="17" t="s">
        <v>185</v>
      </c>
      <c r="B42" s="17" t="s">
        <v>194</v>
      </c>
      <c r="C42" s="17" t="s">
        <v>195</v>
      </c>
      <c r="D42" s="17" t="s">
        <v>187</v>
      </c>
      <c r="E42" s="17" t="s">
        <v>196</v>
      </c>
      <c r="F42" s="6" t="s">
        <v>45</v>
      </c>
      <c r="G42" s="8">
        <v>1</v>
      </c>
      <c r="H42" s="117" t="s">
        <v>46</v>
      </c>
      <c r="I42" s="126" t="s">
        <v>197</v>
      </c>
      <c r="J42" s="136" t="s">
        <v>42</v>
      </c>
      <c r="K42" s="149" t="str">
        <f>IF(J42="N/A","N/A")</f>
        <v>N/A</v>
      </c>
      <c r="L42" s="136" t="s">
        <v>42</v>
      </c>
      <c r="M42" s="34">
        <v>41</v>
      </c>
      <c r="N42" s="54"/>
      <c r="O42" s="76"/>
      <c r="P42" s="17"/>
      <c r="Q42" s="6"/>
      <c r="R42" s="6"/>
      <c r="S42" s="2"/>
      <c r="T42" s="1"/>
      <c r="U42" s="2"/>
      <c r="V42" s="47"/>
      <c r="W42" s="7"/>
      <c r="X42" s="7"/>
      <c r="Y42" s="71"/>
      <c r="Z42" s="17"/>
      <c r="AA42" s="17"/>
      <c r="AB42" s="29"/>
      <c r="AC42" s="17"/>
      <c r="AD42" s="17"/>
    </row>
    <row r="43" spans="1:30" s="16" customFormat="1" ht="186" x14ac:dyDescent="0.35">
      <c r="A43" s="6" t="s">
        <v>185</v>
      </c>
      <c r="B43" s="17" t="s">
        <v>198</v>
      </c>
      <c r="C43" s="17" t="s">
        <v>56</v>
      </c>
      <c r="D43" s="6" t="s">
        <v>199</v>
      </c>
      <c r="E43" s="6" t="s">
        <v>200</v>
      </c>
      <c r="F43" s="6" t="s">
        <v>45</v>
      </c>
      <c r="G43" s="8">
        <v>0.9</v>
      </c>
      <c r="H43" s="117" t="s">
        <v>40</v>
      </c>
      <c r="I43" s="15" t="s">
        <v>201</v>
      </c>
      <c r="J43" s="128" t="s">
        <v>42</v>
      </c>
      <c r="K43" s="30" t="str">
        <f t="shared" si="4"/>
        <v>N/A</v>
      </c>
      <c r="L43" s="136" t="s">
        <v>42</v>
      </c>
      <c r="M43" s="34">
        <v>42</v>
      </c>
      <c r="N43" s="30"/>
      <c r="O43" s="76"/>
      <c r="P43" s="17"/>
      <c r="Q43" s="17"/>
      <c r="R43" s="6"/>
      <c r="S43" s="2"/>
      <c r="T43" s="71"/>
      <c r="U43" s="71"/>
      <c r="V43" s="45"/>
      <c r="W43" s="23"/>
      <c r="X43" s="23"/>
      <c r="Y43" s="71"/>
      <c r="Z43" s="17"/>
      <c r="AA43" s="17"/>
      <c r="AB43" s="29"/>
      <c r="AC43" s="17"/>
      <c r="AD43" s="17"/>
    </row>
    <row r="44" spans="1:30" s="56" customFormat="1" ht="248" x14ac:dyDescent="0.35">
      <c r="A44" s="17" t="s">
        <v>185</v>
      </c>
      <c r="B44" s="17" t="s">
        <v>198</v>
      </c>
      <c r="C44" s="17" t="s">
        <v>202</v>
      </c>
      <c r="D44" s="17" t="s">
        <v>199</v>
      </c>
      <c r="E44" s="17" t="s">
        <v>203</v>
      </c>
      <c r="F44" s="6" t="s">
        <v>204</v>
      </c>
      <c r="G44" s="8">
        <v>0.83333333333333337</v>
      </c>
      <c r="H44" s="117" t="s">
        <v>40</v>
      </c>
      <c r="I44" s="126" t="s">
        <v>205</v>
      </c>
      <c r="J44" s="136" t="s">
        <v>42</v>
      </c>
      <c r="K44" s="149" t="str">
        <f>IF(J44="N/A","N/A")</f>
        <v>N/A</v>
      </c>
      <c r="L44" s="136" t="s">
        <v>42</v>
      </c>
      <c r="M44" s="34">
        <v>43</v>
      </c>
      <c r="N44" s="54"/>
      <c r="O44" s="76"/>
      <c r="P44" s="17"/>
      <c r="Q44" s="6"/>
      <c r="R44" s="6"/>
      <c r="S44" s="2"/>
      <c r="T44" s="1"/>
      <c r="U44" s="72"/>
      <c r="V44" s="47"/>
      <c r="W44" s="7"/>
      <c r="X44" s="7"/>
      <c r="Y44" s="71"/>
      <c r="Z44" s="17"/>
      <c r="AA44" s="17"/>
      <c r="AB44" s="29"/>
      <c r="AC44" s="17"/>
      <c r="AD44" s="17"/>
    </row>
    <row r="45" spans="1:30" s="16" customFormat="1" ht="409.5" x14ac:dyDescent="0.35">
      <c r="A45" s="6" t="s">
        <v>185</v>
      </c>
      <c r="B45" s="17" t="s">
        <v>206</v>
      </c>
      <c r="C45" s="17" t="s">
        <v>49</v>
      </c>
      <c r="D45" s="6" t="s">
        <v>75</v>
      </c>
      <c r="E45" s="6" t="s">
        <v>207</v>
      </c>
      <c r="F45" s="6" t="s">
        <v>39</v>
      </c>
      <c r="G45" s="8">
        <v>0.6</v>
      </c>
      <c r="H45" s="117" t="s">
        <v>40</v>
      </c>
      <c r="I45" s="141" t="s">
        <v>208</v>
      </c>
      <c r="J45" s="128" t="s">
        <v>42</v>
      </c>
      <c r="K45" s="30" t="str">
        <f>IF(J45="N/A","N/A")</f>
        <v>N/A</v>
      </c>
      <c r="L45" s="136" t="s">
        <v>42</v>
      </c>
      <c r="M45" s="34">
        <v>44</v>
      </c>
      <c r="N45" s="30"/>
      <c r="O45" s="76"/>
      <c r="P45" s="17"/>
      <c r="Q45" s="17"/>
      <c r="R45" s="6"/>
      <c r="S45" s="2"/>
      <c r="T45" s="71"/>
      <c r="U45" s="2"/>
      <c r="V45" s="45"/>
      <c r="W45" s="23"/>
      <c r="X45" s="23"/>
      <c r="Y45" s="71"/>
      <c r="Z45" s="17"/>
      <c r="AA45" s="17"/>
      <c r="AB45" s="29"/>
      <c r="AC45" s="17"/>
      <c r="AD45" s="17"/>
    </row>
    <row r="46" spans="1:30" s="56" customFormat="1" ht="248" x14ac:dyDescent="0.35">
      <c r="A46" s="17" t="s">
        <v>185</v>
      </c>
      <c r="B46" s="17" t="s">
        <v>206</v>
      </c>
      <c r="C46" s="17" t="s">
        <v>209</v>
      </c>
      <c r="D46" s="17" t="s">
        <v>75</v>
      </c>
      <c r="E46" s="17" t="s">
        <v>210</v>
      </c>
      <c r="F46" s="6" t="s">
        <v>45</v>
      </c>
      <c r="G46" s="8">
        <v>1</v>
      </c>
      <c r="H46" s="117" t="s">
        <v>46</v>
      </c>
      <c r="I46" s="126" t="s">
        <v>211</v>
      </c>
      <c r="J46" s="136" t="s">
        <v>42</v>
      </c>
      <c r="K46" s="149" t="str">
        <f>IF(J46="N/A","N/A")</f>
        <v>N/A</v>
      </c>
      <c r="L46" s="136" t="s">
        <v>42</v>
      </c>
      <c r="M46" s="34">
        <v>45</v>
      </c>
      <c r="N46" s="54"/>
      <c r="O46" s="76"/>
      <c r="P46" s="17"/>
      <c r="Q46" s="6"/>
      <c r="R46" s="16"/>
      <c r="S46" s="2"/>
      <c r="T46" s="1"/>
      <c r="U46" s="71"/>
      <c r="V46" s="47"/>
      <c r="W46" s="7"/>
      <c r="X46" s="7"/>
      <c r="Y46" s="71"/>
      <c r="Z46" s="17"/>
      <c r="AA46" s="17"/>
      <c r="AB46" s="29"/>
      <c r="AC46" s="17"/>
      <c r="AD46" s="17"/>
    </row>
    <row r="47" spans="1:30" s="16" customFormat="1" ht="93" x14ac:dyDescent="0.35">
      <c r="A47" s="6" t="s">
        <v>185</v>
      </c>
      <c r="B47" s="17" t="s">
        <v>206</v>
      </c>
      <c r="C47" s="17" t="s">
        <v>78</v>
      </c>
      <c r="D47" s="6" t="s">
        <v>75</v>
      </c>
      <c r="E47" s="6" t="s">
        <v>212</v>
      </c>
      <c r="F47" s="6" t="s">
        <v>39</v>
      </c>
      <c r="G47" s="8">
        <v>0.9</v>
      </c>
      <c r="H47" s="117" t="s">
        <v>40</v>
      </c>
      <c r="I47" s="15" t="s">
        <v>213</v>
      </c>
      <c r="J47" s="128" t="s">
        <v>42</v>
      </c>
      <c r="K47" s="30" t="str">
        <f>IF(J47="N/A","N/A")</f>
        <v>N/A</v>
      </c>
      <c r="L47" s="136" t="s">
        <v>42</v>
      </c>
      <c r="M47" s="34">
        <v>46</v>
      </c>
      <c r="N47" s="30"/>
      <c r="O47" s="76"/>
      <c r="P47" s="17"/>
      <c r="Q47" s="17"/>
      <c r="R47" s="6"/>
      <c r="S47" s="2"/>
      <c r="T47" s="1"/>
      <c r="U47" s="2"/>
      <c r="V47" s="47"/>
      <c r="W47" s="23"/>
      <c r="X47" s="23"/>
      <c r="Y47" s="71"/>
      <c r="Z47" s="17"/>
      <c r="AA47" s="17"/>
      <c r="AB47" s="29"/>
      <c r="AC47" s="17"/>
      <c r="AD47" s="17"/>
    </row>
    <row r="48" spans="1:30" s="16" customFormat="1" ht="93" x14ac:dyDescent="0.35">
      <c r="A48" s="17" t="s">
        <v>185</v>
      </c>
      <c r="B48" s="17" t="s">
        <v>214</v>
      </c>
      <c r="C48" s="17" t="s">
        <v>64</v>
      </c>
      <c r="D48" s="17" t="s">
        <v>215</v>
      </c>
      <c r="E48" s="17" t="s">
        <v>216</v>
      </c>
      <c r="F48" s="6" t="s">
        <v>45</v>
      </c>
      <c r="G48" s="8">
        <v>1</v>
      </c>
      <c r="H48" s="117" t="s">
        <v>46</v>
      </c>
      <c r="I48" s="126" t="s">
        <v>217</v>
      </c>
      <c r="J48" s="136" t="s">
        <v>42</v>
      </c>
      <c r="K48" s="149" t="str">
        <f t="shared" si="4"/>
        <v>N/A</v>
      </c>
      <c r="L48" s="136" t="s">
        <v>42</v>
      </c>
      <c r="M48" s="34">
        <v>47</v>
      </c>
      <c r="N48" s="30"/>
      <c r="O48" s="76"/>
      <c r="P48" s="17"/>
      <c r="Q48" s="17"/>
      <c r="R48" s="6"/>
      <c r="S48" s="2"/>
      <c r="T48" s="1"/>
      <c r="U48" s="2"/>
      <c r="V48" s="47"/>
      <c r="W48" s="23"/>
      <c r="X48" s="23"/>
      <c r="Y48" s="71"/>
      <c r="Z48" s="17"/>
      <c r="AA48" s="17"/>
      <c r="AB48" s="29"/>
      <c r="AC48" s="17"/>
      <c r="AD48" s="17"/>
    </row>
    <row r="49" spans="1:30" s="16" customFormat="1" ht="124" x14ac:dyDescent="0.35">
      <c r="A49" s="17" t="s">
        <v>185</v>
      </c>
      <c r="B49" s="17" t="s">
        <v>218</v>
      </c>
      <c r="C49" s="48" t="s">
        <v>219</v>
      </c>
      <c r="D49" s="48" t="s">
        <v>115</v>
      </c>
      <c r="E49" s="17" t="s">
        <v>220</v>
      </c>
      <c r="F49" s="6" t="s">
        <v>39</v>
      </c>
      <c r="G49" s="8">
        <v>0.5</v>
      </c>
      <c r="H49" s="117" t="s">
        <v>40</v>
      </c>
      <c r="I49" s="126" t="s">
        <v>221</v>
      </c>
      <c r="J49" s="136" t="s">
        <v>42</v>
      </c>
      <c r="K49" s="149" t="str">
        <f>IF(J49="N/A","N/A")</f>
        <v>N/A</v>
      </c>
      <c r="L49" s="136" t="s">
        <v>42</v>
      </c>
      <c r="M49" s="34">
        <v>48</v>
      </c>
      <c r="N49" s="30"/>
      <c r="O49" s="76"/>
      <c r="P49" s="17"/>
      <c r="Q49" s="17"/>
      <c r="R49" s="6"/>
      <c r="S49" s="2"/>
      <c r="T49" s="71"/>
      <c r="U49" s="2"/>
      <c r="V49" s="45"/>
      <c r="W49" s="23"/>
      <c r="X49" s="23"/>
      <c r="Y49" s="71"/>
      <c r="Z49" s="17"/>
      <c r="AA49" s="17"/>
      <c r="AB49" s="29"/>
      <c r="AC49" s="17"/>
      <c r="AD49" s="17"/>
    </row>
    <row r="50" spans="1:30" s="112" customFormat="1" ht="93" x14ac:dyDescent="0.35">
      <c r="A50" s="17" t="s">
        <v>185</v>
      </c>
      <c r="B50" s="17" t="s">
        <v>218</v>
      </c>
      <c r="C50" s="48" t="s">
        <v>222</v>
      </c>
      <c r="D50" s="48" t="s">
        <v>115</v>
      </c>
      <c r="E50" s="17" t="s">
        <v>223</v>
      </c>
      <c r="F50" s="6" t="s">
        <v>39</v>
      </c>
      <c r="G50" s="8">
        <v>1</v>
      </c>
      <c r="H50" s="117" t="s">
        <v>46</v>
      </c>
      <c r="I50" s="126" t="s">
        <v>224</v>
      </c>
      <c r="J50" s="136" t="s">
        <v>42</v>
      </c>
      <c r="K50" s="149" t="str">
        <f>IF(J50="N/A","N/A")</f>
        <v>N/A</v>
      </c>
      <c r="L50" s="136" t="s">
        <v>42</v>
      </c>
      <c r="M50" s="34">
        <v>49</v>
      </c>
      <c r="N50" s="108"/>
      <c r="O50" s="109"/>
      <c r="P50" s="104"/>
      <c r="Q50" s="110"/>
      <c r="R50" s="106"/>
      <c r="S50" s="106"/>
      <c r="T50" s="106"/>
      <c r="U50" s="106"/>
      <c r="V50" s="105"/>
      <c r="W50" s="107"/>
      <c r="X50" s="107"/>
      <c r="Y50" s="106"/>
      <c r="Z50" s="104"/>
      <c r="AA50" s="104"/>
      <c r="AB50" s="111"/>
      <c r="AC50" s="104"/>
      <c r="AD50" s="104"/>
    </row>
    <row r="51" spans="1:30" s="16" customFormat="1" ht="124" x14ac:dyDescent="0.35">
      <c r="A51" s="17" t="s">
        <v>185</v>
      </c>
      <c r="B51" s="17" t="s">
        <v>218</v>
      </c>
      <c r="C51" s="48" t="s">
        <v>225</v>
      </c>
      <c r="D51" s="48" t="s">
        <v>115</v>
      </c>
      <c r="E51" s="17" t="s">
        <v>226</v>
      </c>
      <c r="F51" s="9" t="s">
        <v>45</v>
      </c>
      <c r="G51" s="8">
        <v>0.5</v>
      </c>
      <c r="H51" s="117" t="s">
        <v>40</v>
      </c>
      <c r="I51" s="126" t="s">
        <v>227</v>
      </c>
      <c r="J51" s="136" t="s">
        <v>42</v>
      </c>
      <c r="K51" s="149" t="str">
        <f>IF(J51="N/A","N/A")</f>
        <v>N/A</v>
      </c>
      <c r="L51" s="136" t="s">
        <v>42</v>
      </c>
      <c r="M51" s="34">
        <v>50</v>
      </c>
      <c r="N51" s="30"/>
      <c r="O51" s="76"/>
      <c r="P51" s="17"/>
      <c r="Q51" s="42"/>
      <c r="R51" s="6"/>
      <c r="S51" s="2"/>
      <c r="T51" s="1"/>
      <c r="U51" s="2"/>
      <c r="V51" s="47"/>
      <c r="W51" s="23"/>
      <c r="X51" s="23"/>
      <c r="Y51" s="71"/>
      <c r="Z51" s="17"/>
      <c r="AA51" s="17"/>
      <c r="AB51" s="29"/>
      <c r="AC51" s="71"/>
      <c r="AD51" s="17"/>
    </row>
    <row r="52" spans="1:30" s="56" customFormat="1" ht="263.5" x14ac:dyDescent="0.35">
      <c r="A52" s="17" t="s">
        <v>185</v>
      </c>
      <c r="B52" s="17" t="s">
        <v>218</v>
      </c>
      <c r="C52" s="48" t="s">
        <v>228</v>
      </c>
      <c r="D52" s="48" t="s">
        <v>115</v>
      </c>
      <c r="E52" s="17" t="s">
        <v>229</v>
      </c>
      <c r="F52" s="6" t="s">
        <v>45</v>
      </c>
      <c r="G52" s="8">
        <v>1</v>
      </c>
      <c r="H52" s="117" t="s">
        <v>46</v>
      </c>
      <c r="I52" s="126" t="s">
        <v>230</v>
      </c>
      <c r="J52" s="136" t="s">
        <v>42</v>
      </c>
      <c r="K52" s="149" t="str">
        <f>IF(J52="N/A","N/A")</f>
        <v>N/A</v>
      </c>
      <c r="L52" s="136" t="s">
        <v>42</v>
      </c>
      <c r="M52" s="34">
        <v>51</v>
      </c>
      <c r="N52" s="54"/>
      <c r="O52" s="76"/>
      <c r="P52" s="17"/>
      <c r="Q52" s="6"/>
      <c r="R52" s="6"/>
      <c r="S52" s="2"/>
      <c r="T52" s="1"/>
      <c r="U52" s="71"/>
      <c r="V52" s="47"/>
      <c r="W52" s="7"/>
      <c r="X52" s="7"/>
      <c r="Y52" s="71"/>
      <c r="Z52" s="17"/>
      <c r="AA52" s="17"/>
      <c r="AB52" s="29"/>
      <c r="AC52" s="17"/>
      <c r="AD52" s="17"/>
    </row>
    <row r="53" spans="1:30" s="16" customFormat="1" ht="108.5" x14ac:dyDescent="0.35">
      <c r="A53" s="6" t="s">
        <v>185</v>
      </c>
      <c r="B53" s="17" t="s">
        <v>218</v>
      </c>
      <c r="C53" s="17" t="s">
        <v>231</v>
      </c>
      <c r="D53" s="6" t="s">
        <v>115</v>
      </c>
      <c r="E53" s="6" t="s">
        <v>232</v>
      </c>
      <c r="F53" s="6" t="s">
        <v>45</v>
      </c>
      <c r="G53" s="8">
        <v>0.875</v>
      </c>
      <c r="H53" s="117" t="s">
        <v>40</v>
      </c>
      <c r="I53" s="15" t="s">
        <v>233</v>
      </c>
      <c r="J53" s="128" t="s">
        <v>234</v>
      </c>
      <c r="K53" s="80" t="s">
        <v>235</v>
      </c>
      <c r="L53" s="135" t="s">
        <v>236</v>
      </c>
      <c r="M53" s="34">
        <v>52</v>
      </c>
      <c r="O53" s="76"/>
      <c r="P53" s="17"/>
      <c r="Q53" s="17"/>
      <c r="R53" s="6"/>
      <c r="S53" s="2"/>
      <c r="T53" s="1"/>
      <c r="U53" s="11"/>
      <c r="V53" s="45"/>
      <c r="W53" s="23"/>
      <c r="X53" s="23"/>
      <c r="Y53" s="71"/>
      <c r="Z53" s="17"/>
      <c r="AA53" s="17"/>
      <c r="AB53" s="24"/>
      <c r="AC53" s="17"/>
      <c r="AD53" s="17"/>
    </row>
    <row r="54" spans="1:30" ht="108.5" x14ac:dyDescent="0.35">
      <c r="A54" s="17" t="s">
        <v>185</v>
      </c>
      <c r="B54" s="17" t="s">
        <v>218</v>
      </c>
      <c r="C54" s="17" t="s">
        <v>237</v>
      </c>
      <c r="D54" s="17" t="s">
        <v>115</v>
      </c>
      <c r="E54" s="17" t="s">
        <v>238</v>
      </c>
      <c r="F54" s="6" t="s">
        <v>45</v>
      </c>
      <c r="G54" s="8">
        <v>0.72499999999999998</v>
      </c>
      <c r="H54" s="117" t="s">
        <v>40</v>
      </c>
      <c r="I54" s="126" t="s">
        <v>239</v>
      </c>
      <c r="J54" s="136" t="s">
        <v>42</v>
      </c>
      <c r="K54" s="149" t="str">
        <f>IF(J54="N/A","N/A")</f>
        <v>N/A</v>
      </c>
      <c r="L54" s="136" t="s">
        <v>42</v>
      </c>
      <c r="M54" s="34">
        <v>53</v>
      </c>
      <c r="N54" s="30"/>
      <c r="O54" s="76"/>
      <c r="P54" s="17"/>
      <c r="Q54" s="17"/>
      <c r="R54" s="6"/>
      <c r="S54" s="2"/>
      <c r="T54" s="3"/>
      <c r="U54" s="13"/>
      <c r="V54" s="47"/>
      <c r="W54" s="23"/>
      <c r="X54" s="23"/>
      <c r="Y54" s="71"/>
      <c r="Z54" s="17"/>
      <c r="AA54" s="17"/>
      <c r="AB54" s="29"/>
      <c r="AC54" s="52"/>
      <c r="AD54" s="17"/>
    </row>
    <row r="55" spans="1:30" s="57" customFormat="1" ht="279" x14ac:dyDescent="0.35">
      <c r="A55" s="17" t="s">
        <v>185</v>
      </c>
      <c r="B55" s="17" t="s">
        <v>240</v>
      </c>
      <c r="C55" s="17" t="s">
        <v>241</v>
      </c>
      <c r="D55" s="17" t="s">
        <v>242</v>
      </c>
      <c r="E55" s="17" t="s">
        <v>243</v>
      </c>
      <c r="F55" s="6" t="s">
        <v>45</v>
      </c>
      <c r="G55" s="8">
        <v>0.9</v>
      </c>
      <c r="H55" s="117" t="s">
        <v>40</v>
      </c>
      <c r="I55" s="141" t="s">
        <v>244</v>
      </c>
      <c r="J55" s="136" t="s">
        <v>42</v>
      </c>
      <c r="K55" s="149" t="str">
        <f>IF(J55="N/A","N/A")</f>
        <v>N/A</v>
      </c>
      <c r="L55" s="136" t="s">
        <v>42</v>
      </c>
      <c r="M55" s="34">
        <v>54</v>
      </c>
      <c r="N55" s="56"/>
      <c r="O55" s="76"/>
      <c r="P55" s="17"/>
      <c r="Q55" s="6"/>
      <c r="R55" s="6"/>
      <c r="S55" s="2"/>
      <c r="T55" s="71"/>
      <c r="U55" s="4"/>
      <c r="V55" s="45"/>
      <c r="W55" s="7"/>
      <c r="X55" s="7"/>
      <c r="Y55" s="71"/>
      <c r="Z55" s="17"/>
      <c r="AA55" s="17"/>
      <c r="AB55" s="24"/>
      <c r="AC55" s="52"/>
      <c r="AD55" s="17"/>
    </row>
    <row r="56" spans="1:30" s="57" customFormat="1" ht="93" x14ac:dyDescent="0.35">
      <c r="A56" s="6" t="s">
        <v>185</v>
      </c>
      <c r="B56" s="17" t="s">
        <v>240</v>
      </c>
      <c r="C56" s="17" t="s">
        <v>245</v>
      </c>
      <c r="D56" s="6" t="s">
        <v>242</v>
      </c>
      <c r="E56" s="6" t="s">
        <v>246</v>
      </c>
      <c r="F56" s="6" t="s">
        <v>45</v>
      </c>
      <c r="G56" s="8">
        <v>0.875</v>
      </c>
      <c r="H56" s="117" t="s">
        <v>40</v>
      </c>
      <c r="I56" s="144" t="s">
        <v>247</v>
      </c>
      <c r="J56" s="128" t="s">
        <v>42</v>
      </c>
      <c r="K56" s="149" t="str">
        <f t="shared" si="4"/>
        <v>N/A</v>
      </c>
      <c r="L56" s="136" t="s">
        <v>42</v>
      </c>
      <c r="M56" s="34">
        <v>55</v>
      </c>
      <c r="N56" s="54"/>
      <c r="O56" s="76"/>
      <c r="P56" s="17"/>
      <c r="Q56" s="6"/>
      <c r="R56" s="6"/>
      <c r="S56" s="2"/>
      <c r="T56" s="3"/>
      <c r="U56" s="2"/>
      <c r="V56" s="47"/>
      <c r="W56" s="7"/>
      <c r="X56" s="7"/>
      <c r="Y56" s="71"/>
      <c r="Z56" s="17"/>
      <c r="AA56" s="17"/>
      <c r="AB56" s="29"/>
      <c r="AC56" s="17"/>
      <c r="AD56" s="17"/>
    </row>
    <row r="57" spans="1:30" ht="124" x14ac:dyDescent="0.35">
      <c r="A57" s="6" t="s">
        <v>185</v>
      </c>
      <c r="B57" s="17" t="s">
        <v>248</v>
      </c>
      <c r="C57" s="17" t="s">
        <v>249</v>
      </c>
      <c r="D57" s="6" t="s">
        <v>250</v>
      </c>
      <c r="E57" s="6" t="s">
        <v>251</v>
      </c>
      <c r="F57" s="6" t="s">
        <v>45</v>
      </c>
      <c r="G57" s="8">
        <v>0.125</v>
      </c>
      <c r="H57" s="117" t="s">
        <v>40</v>
      </c>
      <c r="I57" s="134" t="s">
        <v>252</v>
      </c>
      <c r="J57" s="128" t="s">
        <v>42</v>
      </c>
      <c r="K57" s="149" t="str">
        <f t="shared" si="4"/>
        <v>N/A</v>
      </c>
      <c r="L57" s="136" t="s">
        <v>42</v>
      </c>
      <c r="M57" s="34">
        <v>56</v>
      </c>
      <c r="N57" s="30"/>
      <c r="O57" s="76"/>
      <c r="P57" s="17"/>
      <c r="Q57" s="17"/>
      <c r="R57" s="6"/>
      <c r="S57" s="2"/>
      <c r="T57" s="3"/>
      <c r="U57" s="2"/>
      <c r="V57" s="47"/>
      <c r="W57" s="23"/>
      <c r="X57" s="23"/>
      <c r="Y57" s="71"/>
      <c r="Z57" s="17"/>
      <c r="AA57" s="17"/>
      <c r="AB57" s="29"/>
      <c r="AC57" s="17"/>
      <c r="AD57" s="17"/>
    </row>
    <row r="58" spans="1:30" ht="155" x14ac:dyDescent="0.35">
      <c r="A58" s="17" t="s">
        <v>185</v>
      </c>
      <c r="B58" s="17" t="s">
        <v>248</v>
      </c>
      <c r="C58" s="17" t="s">
        <v>253</v>
      </c>
      <c r="D58" s="17" t="s">
        <v>250</v>
      </c>
      <c r="E58" s="17" t="s">
        <v>254</v>
      </c>
      <c r="F58" s="6" t="s">
        <v>45</v>
      </c>
      <c r="G58" s="8">
        <v>0.55000000000000004</v>
      </c>
      <c r="H58" s="117" t="s">
        <v>40</v>
      </c>
      <c r="I58" s="126" t="s">
        <v>255</v>
      </c>
      <c r="J58" s="136" t="s">
        <v>42</v>
      </c>
      <c r="K58" s="149" t="str">
        <f t="shared" si="4"/>
        <v>N/A</v>
      </c>
      <c r="L58" s="136" t="s">
        <v>42</v>
      </c>
      <c r="M58" s="34">
        <v>57</v>
      </c>
      <c r="N58" s="30"/>
      <c r="O58" s="76"/>
      <c r="P58" s="17"/>
      <c r="Q58" s="17"/>
      <c r="R58" s="6"/>
      <c r="S58" s="2"/>
      <c r="T58" s="3"/>
      <c r="U58" s="2"/>
      <c r="V58" s="47"/>
      <c r="W58" s="23"/>
      <c r="X58" s="23"/>
      <c r="Y58" s="71"/>
      <c r="Z58" s="17"/>
      <c r="AA58" s="17"/>
      <c r="AB58" s="29"/>
      <c r="AC58" s="17"/>
      <c r="AD58" s="17"/>
    </row>
    <row r="59" spans="1:30" s="57" customFormat="1" ht="217" x14ac:dyDescent="0.35">
      <c r="A59" s="17" t="s">
        <v>185</v>
      </c>
      <c r="B59" s="17" t="s">
        <v>256</v>
      </c>
      <c r="C59" s="17" t="s">
        <v>257</v>
      </c>
      <c r="D59" s="17" t="s">
        <v>258</v>
      </c>
      <c r="E59" s="17" t="s">
        <v>259</v>
      </c>
      <c r="F59" s="6" t="s">
        <v>45</v>
      </c>
      <c r="G59" s="8">
        <v>0.1</v>
      </c>
      <c r="H59" s="117" t="s">
        <v>40</v>
      </c>
      <c r="I59" s="126" t="s">
        <v>260</v>
      </c>
      <c r="J59" s="136" t="s">
        <v>42</v>
      </c>
      <c r="K59" s="149" t="str">
        <f t="shared" si="4"/>
        <v>N/A</v>
      </c>
      <c r="L59" s="136" t="s">
        <v>42</v>
      </c>
      <c r="M59" s="34">
        <v>58</v>
      </c>
      <c r="N59" s="54"/>
      <c r="O59" s="76"/>
      <c r="P59" s="17"/>
      <c r="Q59" s="6"/>
      <c r="R59" s="6"/>
      <c r="S59" s="2"/>
      <c r="T59" s="1"/>
      <c r="U59" s="2"/>
      <c r="V59" s="47"/>
      <c r="W59" s="7"/>
      <c r="X59" s="7"/>
      <c r="Y59" s="71"/>
      <c r="Z59" s="17"/>
      <c r="AA59" s="17"/>
      <c r="AB59" s="29"/>
      <c r="AC59" s="17"/>
      <c r="AD59" s="17"/>
    </row>
    <row r="60" spans="1:30" ht="108.5" x14ac:dyDescent="0.35">
      <c r="A60" s="6" t="s">
        <v>185</v>
      </c>
      <c r="B60" s="17" t="s">
        <v>256</v>
      </c>
      <c r="C60" s="17" t="s">
        <v>261</v>
      </c>
      <c r="D60" s="6" t="s">
        <v>258</v>
      </c>
      <c r="E60" s="6" t="s">
        <v>262</v>
      </c>
      <c r="F60" s="6" t="s">
        <v>45</v>
      </c>
      <c r="G60" s="8">
        <v>0.25</v>
      </c>
      <c r="H60" s="117" t="s">
        <v>40</v>
      </c>
      <c r="I60" s="134" t="s">
        <v>263</v>
      </c>
      <c r="J60" s="128" t="s">
        <v>42</v>
      </c>
      <c r="K60" s="149" t="str">
        <f t="shared" si="4"/>
        <v>N/A</v>
      </c>
      <c r="L60" s="136" t="s">
        <v>42</v>
      </c>
      <c r="M60" s="34">
        <v>59</v>
      </c>
      <c r="N60" s="30"/>
      <c r="O60" s="76"/>
      <c r="P60" s="17"/>
      <c r="Q60" s="17"/>
      <c r="R60" s="6"/>
      <c r="S60" s="2"/>
      <c r="T60" s="3"/>
      <c r="U60" s="2"/>
      <c r="V60" s="47"/>
      <c r="W60" s="23"/>
      <c r="X60" s="23"/>
      <c r="Y60" s="71"/>
      <c r="Z60" s="17"/>
      <c r="AA60" s="17"/>
      <c r="AB60" s="29"/>
      <c r="AC60" s="17"/>
      <c r="AD60" s="17"/>
    </row>
    <row r="61" spans="1:30" s="19" customFormat="1" ht="341" x14ac:dyDescent="0.35">
      <c r="A61" s="17" t="s">
        <v>185</v>
      </c>
      <c r="B61" s="17" t="s">
        <v>256</v>
      </c>
      <c r="C61" s="17" t="s">
        <v>264</v>
      </c>
      <c r="D61" s="17" t="s">
        <v>258</v>
      </c>
      <c r="E61" s="17" t="s">
        <v>265</v>
      </c>
      <c r="F61" s="6" t="s">
        <v>45</v>
      </c>
      <c r="G61" s="8">
        <v>0.8</v>
      </c>
      <c r="H61" s="117" t="s">
        <v>40</v>
      </c>
      <c r="I61" s="126" t="s">
        <v>266</v>
      </c>
      <c r="J61" s="136" t="s">
        <v>42</v>
      </c>
      <c r="K61" s="149" t="str">
        <f>IF(J61="N/A","N/A")</f>
        <v>N/A</v>
      </c>
      <c r="L61" s="136" t="s">
        <v>42</v>
      </c>
      <c r="M61" s="34">
        <v>60</v>
      </c>
      <c r="N61" s="30"/>
      <c r="O61" s="76"/>
      <c r="P61" s="17"/>
      <c r="Q61" s="17"/>
      <c r="R61" s="6"/>
      <c r="S61" s="2"/>
      <c r="T61" s="1"/>
      <c r="U61" s="6"/>
      <c r="V61" s="47"/>
      <c r="W61" s="23"/>
      <c r="X61" s="23"/>
      <c r="Y61" s="71"/>
      <c r="Z61" s="17"/>
      <c r="AA61" s="17"/>
      <c r="AB61" s="29"/>
      <c r="AC61" s="52"/>
      <c r="AD61" s="17"/>
    </row>
    <row r="62" spans="1:30" s="16" customFormat="1" ht="77.5" x14ac:dyDescent="0.35">
      <c r="A62" s="17" t="s">
        <v>185</v>
      </c>
      <c r="B62" s="17" t="s">
        <v>267</v>
      </c>
      <c r="C62" s="17" t="s">
        <v>268</v>
      </c>
      <c r="D62" s="17" t="s">
        <v>269</v>
      </c>
      <c r="E62" s="17" t="s">
        <v>270</v>
      </c>
      <c r="F62" s="6" t="s">
        <v>45</v>
      </c>
      <c r="G62" s="8">
        <v>0.8</v>
      </c>
      <c r="H62" s="117" t="s">
        <v>40</v>
      </c>
      <c r="I62" s="126" t="s">
        <v>271</v>
      </c>
      <c r="J62" s="136" t="s">
        <v>42</v>
      </c>
      <c r="K62" s="149" t="str">
        <f t="shared" si="4"/>
        <v>N/A</v>
      </c>
      <c r="L62" s="136" t="s">
        <v>42</v>
      </c>
      <c r="M62" s="34">
        <v>61</v>
      </c>
      <c r="N62" s="30"/>
      <c r="O62" s="76"/>
      <c r="P62" s="17"/>
      <c r="Q62" s="17"/>
      <c r="R62" s="6"/>
      <c r="S62" s="2"/>
      <c r="T62" s="1"/>
      <c r="U62" s="6"/>
      <c r="V62" s="47"/>
      <c r="W62" s="23"/>
      <c r="X62" s="23"/>
      <c r="Y62" s="71"/>
      <c r="Z62" s="17"/>
      <c r="AA62" s="17"/>
      <c r="AB62" s="29"/>
      <c r="AC62" s="52"/>
      <c r="AD62" s="17"/>
    </row>
    <row r="63" spans="1:30" s="56" customFormat="1" ht="139.5" x14ac:dyDescent="0.35">
      <c r="A63" s="17" t="s">
        <v>185</v>
      </c>
      <c r="B63" s="17" t="s">
        <v>267</v>
      </c>
      <c r="C63" s="17" t="s">
        <v>272</v>
      </c>
      <c r="D63" s="17" t="s">
        <v>269</v>
      </c>
      <c r="E63" s="17" t="s">
        <v>273</v>
      </c>
      <c r="F63" s="6" t="s">
        <v>45</v>
      </c>
      <c r="G63" s="8">
        <v>0.9375</v>
      </c>
      <c r="H63" s="117" t="s">
        <v>40</v>
      </c>
      <c r="I63" s="126" t="s">
        <v>274</v>
      </c>
      <c r="J63" s="136" t="s">
        <v>42</v>
      </c>
      <c r="K63" s="149" t="str">
        <f>IF(J63="N/A","N/A")</f>
        <v>N/A</v>
      </c>
      <c r="L63" s="136" t="s">
        <v>42</v>
      </c>
      <c r="M63" s="34">
        <v>62</v>
      </c>
      <c r="N63" s="54"/>
      <c r="O63" s="76"/>
      <c r="P63" s="17"/>
      <c r="Q63" s="6"/>
      <c r="R63" s="6"/>
      <c r="S63" s="2"/>
      <c r="T63" s="1"/>
      <c r="U63" s="6"/>
      <c r="V63" s="47"/>
      <c r="W63" s="7"/>
      <c r="X63" s="7"/>
      <c r="Y63" s="71"/>
      <c r="Z63" s="17"/>
      <c r="AA63" s="17"/>
      <c r="AB63" s="29"/>
      <c r="AC63" s="52"/>
      <c r="AD63" s="17"/>
    </row>
    <row r="64" spans="1:30" ht="77.5" x14ac:dyDescent="0.35">
      <c r="A64" s="6" t="s">
        <v>185</v>
      </c>
      <c r="B64" s="17" t="s">
        <v>267</v>
      </c>
      <c r="C64" s="17" t="s">
        <v>275</v>
      </c>
      <c r="D64" s="6" t="s">
        <v>269</v>
      </c>
      <c r="E64" s="6" t="s">
        <v>276</v>
      </c>
      <c r="F64" s="6" t="s">
        <v>45</v>
      </c>
      <c r="G64" s="8">
        <v>0.8125</v>
      </c>
      <c r="H64" s="117" t="s">
        <v>40</v>
      </c>
      <c r="I64" s="134" t="s">
        <v>277</v>
      </c>
      <c r="J64" s="128" t="s">
        <v>42</v>
      </c>
      <c r="K64" s="149" t="str">
        <f t="shared" si="4"/>
        <v>N/A</v>
      </c>
      <c r="L64" s="136" t="s">
        <v>42</v>
      </c>
      <c r="M64" s="34">
        <v>63</v>
      </c>
      <c r="O64" s="76"/>
      <c r="P64" s="17"/>
      <c r="Q64" s="17"/>
      <c r="R64" s="6"/>
      <c r="S64" s="71"/>
      <c r="T64" s="1"/>
      <c r="U64" s="71"/>
      <c r="V64" s="47"/>
      <c r="W64" s="23"/>
      <c r="X64" s="23"/>
      <c r="Y64" s="71"/>
      <c r="Z64" s="17"/>
      <c r="AA64" s="17"/>
      <c r="AB64" s="24"/>
      <c r="AC64" s="17"/>
      <c r="AD64" s="17"/>
    </row>
    <row r="65" spans="1:30" ht="93" x14ac:dyDescent="0.35">
      <c r="A65" s="17" t="s">
        <v>185</v>
      </c>
      <c r="B65" s="17" t="s">
        <v>278</v>
      </c>
      <c r="C65" s="17" t="s">
        <v>279</v>
      </c>
      <c r="D65" s="17" t="s">
        <v>143</v>
      </c>
      <c r="E65" s="17" t="s">
        <v>280</v>
      </c>
      <c r="F65" s="6" t="s">
        <v>45</v>
      </c>
      <c r="G65" s="8">
        <v>0.25</v>
      </c>
      <c r="H65" s="117" t="s">
        <v>40</v>
      </c>
      <c r="I65" s="126" t="s">
        <v>281</v>
      </c>
      <c r="J65" s="136" t="s">
        <v>42</v>
      </c>
      <c r="K65" s="149" t="str">
        <f t="shared" ref="K65:K96" si="5">IF(J65="N/A","N/A")</f>
        <v>N/A</v>
      </c>
      <c r="L65" s="136" t="s">
        <v>42</v>
      </c>
      <c r="M65" s="34">
        <v>64</v>
      </c>
      <c r="N65" s="30"/>
      <c r="O65" s="76"/>
      <c r="P65" s="17"/>
      <c r="Q65" s="17"/>
      <c r="R65" s="6"/>
      <c r="S65" s="71"/>
      <c r="T65" s="1"/>
      <c r="U65" s="74"/>
      <c r="V65" s="47"/>
      <c r="W65" s="23"/>
      <c r="X65" s="23"/>
      <c r="Y65" s="71"/>
      <c r="Z65" s="17"/>
      <c r="AA65" s="17"/>
      <c r="AB65" s="29"/>
      <c r="AC65" s="17"/>
      <c r="AD65" s="17"/>
    </row>
    <row r="66" spans="1:30" ht="124" x14ac:dyDescent="0.35">
      <c r="A66" s="17" t="s">
        <v>185</v>
      </c>
      <c r="B66" s="17" t="s">
        <v>278</v>
      </c>
      <c r="C66" s="17" t="s">
        <v>282</v>
      </c>
      <c r="D66" s="17" t="s">
        <v>143</v>
      </c>
      <c r="E66" s="17" t="s">
        <v>283</v>
      </c>
      <c r="F66" s="6" t="s">
        <v>45</v>
      </c>
      <c r="G66" s="8">
        <v>0.75</v>
      </c>
      <c r="H66" s="117" t="s">
        <v>40</v>
      </c>
      <c r="I66" s="126" t="s">
        <v>284</v>
      </c>
      <c r="J66" s="136" t="s">
        <v>42</v>
      </c>
      <c r="K66" s="149" t="str">
        <f t="shared" si="5"/>
        <v>N/A</v>
      </c>
      <c r="L66" s="136" t="s">
        <v>42</v>
      </c>
      <c r="M66" s="34">
        <v>65</v>
      </c>
      <c r="O66" s="76"/>
      <c r="P66" s="17"/>
      <c r="Q66" s="17"/>
      <c r="R66" s="6"/>
      <c r="S66" s="71"/>
      <c r="T66" s="1"/>
      <c r="U66" s="71"/>
      <c r="V66" s="47"/>
      <c r="W66" s="23"/>
      <c r="X66" s="23"/>
      <c r="Y66" s="71"/>
      <c r="Z66" s="17"/>
      <c r="AA66" s="17"/>
      <c r="AB66" s="24"/>
      <c r="AC66" s="17"/>
      <c r="AD66" s="17"/>
    </row>
    <row r="67" spans="1:30" ht="124" x14ac:dyDescent="0.35">
      <c r="A67" s="17" t="s">
        <v>185</v>
      </c>
      <c r="B67" s="17" t="s">
        <v>278</v>
      </c>
      <c r="C67" s="17" t="s">
        <v>285</v>
      </c>
      <c r="D67" s="17" t="s">
        <v>143</v>
      </c>
      <c r="E67" s="17" t="s">
        <v>286</v>
      </c>
      <c r="F67" s="6" t="s">
        <v>45</v>
      </c>
      <c r="G67" s="8">
        <v>0</v>
      </c>
      <c r="H67" s="117" t="s">
        <v>287</v>
      </c>
      <c r="I67" s="126" t="s">
        <v>284</v>
      </c>
      <c r="J67" s="136" t="s">
        <v>42</v>
      </c>
      <c r="K67" s="149" t="str">
        <f t="shared" si="5"/>
        <v>N/A</v>
      </c>
      <c r="L67" s="136" t="s">
        <v>42</v>
      </c>
      <c r="M67" s="34">
        <v>66</v>
      </c>
      <c r="N67" s="30"/>
      <c r="O67" s="76"/>
      <c r="P67" s="17"/>
      <c r="Q67" s="17"/>
      <c r="R67" s="6"/>
      <c r="S67" s="71"/>
      <c r="T67" s="1"/>
      <c r="U67" s="71"/>
      <c r="V67" s="47"/>
      <c r="W67" s="23"/>
      <c r="X67" s="23"/>
      <c r="Y67" s="71"/>
      <c r="Z67" s="17"/>
      <c r="AA67" s="17"/>
      <c r="AB67" s="29"/>
      <c r="AC67" s="17"/>
      <c r="AD67" s="17"/>
    </row>
    <row r="68" spans="1:30" ht="409.5" x14ac:dyDescent="0.35">
      <c r="A68" s="17" t="s">
        <v>185</v>
      </c>
      <c r="B68" s="17" t="s">
        <v>278</v>
      </c>
      <c r="C68" s="17" t="s">
        <v>152</v>
      </c>
      <c r="D68" s="17" t="s">
        <v>143</v>
      </c>
      <c r="E68" s="17" t="s">
        <v>288</v>
      </c>
      <c r="F68" s="6" t="s">
        <v>45</v>
      </c>
      <c r="G68" s="8">
        <v>0.85</v>
      </c>
      <c r="H68" s="117" t="s">
        <v>40</v>
      </c>
      <c r="I68" s="154" t="s">
        <v>289</v>
      </c>
      <c r="J68" s="136" t="s">
        <v>42</v>
      </c>
      <c r="K68" s="149" t="str">
        <f t="shared" si="5"/>
        <v>N/A</v>
      </c>
      <c r="L68" s="136" t="s">
        <v>42</v>
      </c>
      <c r="M68" s="34">
        <v>67</v>
      </c>
      <c r="N68" s="30"/>
      <c r="O68" s="76"/>
      <c r="P68" s="17"/>
      <c r="Q68" s="17"/>
      <c r="R68" s="6"/>
      <c r="S68" s="71"/>
      <c r="T68" s="1"/>
      <c r="U68" s="71"/>
      <c r="V68" s="47"/>
      <c r="W68" s="23"/>
      <c r="X68" s="23"/>
      <c r="Y68" s="71"/>
      <c r="Z68" s="17"/>
      <c r="AA68" s="17"/>
      <c r="AB68" s="29"/>
      <c r="AC68" s="17"/>
      <c r="AD68" s="17"/>
    </row>
    <row r="69" spans="1:30" s="57" customFormat="1" ht="170.5" x14ac:dyDescent="0.35">
      <c r="A69" s="17" t="s">
        <v>185</v>
      </c>
      <c r="B69" s="17" t="s">
        <v>278</v>
      </c>
      <c r="C69" s="17" t="s">
        <v>290</v>
      </c>
      <c r="D69" s="17" t="s">
        <v>143</v>
      </c>
      <c r="E69" s="17" t="s">
        <v>291</v>
      </c>
      <c r="F69" s="6" t="s">
        <v>45</v>
      </c>
      <c r="G69" s="8">
        <v>1</v>
      </c>
      <c r="H69" s="117" t="s">
        <v>46</v>
      </c>
      <c r="I69" s="126" t="s">
        <v>292</v>
      </c>
      <c r="J69" s="136" t="s">
        <v>42</v>
      </c>
      <c r="K69" s="149" t="str">
        <f>IF(J69="N/A","N/A")</f>
        <v>N/A</v>
      </c>
      <c r="L69" s="136" t="s">
        <v>42</v>
      </c>
      <c r="M69" s="34">
        <v>68</v>
      </c>
      <c r="N69" s="54"/>
      <c r="O69" s="76"/>
      <c r="P69" s="17"/>
      <c r="Q69" s="6"/>
      <c r="R69" s="6"/>
      <c r="S69" s="71"/>
      <c r="T69" s="3"/>
      <c r="U69" s="71"/>
      <c r="V69" s="47"/>
      <c r="W69" s="7"/>
      <c r="X69" s="7"/>
      <c r="Y69" s="71"/>
      <c r="Z69" s="17"/>
      <c r="AA69" s="17"/>
      <c r="AB69" s="29"/>
      <c r="AC69" s="17"/>
      <c r="AD69" s="17"/>
    </row>
    <row r="70" spans="1:30" s="57" customFormat="1" ht="403" x14ac:dyDescent="0.35">
      <c r="A70" s="6" t="s">
        <v>185</v>
      </c>
      <c r="B70" s="17" t="s">
        <v>293</v>
      </c>
      <c r="C70" s="17" t="s">
        <v>294</v>
      </c>
      <c r="D70" s="6" t="s">
        <v>295</v>
      </c>
      <c r="E70" s="6" t="s">
        <v>296</v>
      </c>
      <c r="F70" s="6" t="s">
        <v>45</v>
      </c>
      <c r="G70" s="8">
        <v>0.69000000000000006</v>
      </c>
      <c r="H70" s="117" t="s">
        <v>40</v>
      </c>
      <c r="I70" s="15" t="s">
        <v>297</v>
      </c>
      <c r="J70" s="128" t="s">
        <v>298</v>
      </c>
      <c r="K70" s="137" t="s">
        <v>42</v>
      </c>
      <c r="L70" s="136" t="s">
        <v>42</v>
      </c>
      <c r="M70" s="34">
        <v>69</v>
      </c>
      <c r="N70" s="54"/>
      <c r="O70" s="76"/>
      <c r="P70" s="17"/>
      <c r="Q70" s="6"/>
      <c r="R70" s="6"/>
      <c r="S70" s="2"/>
      <c r="T70" s="3"/>
      <c r="U70" s="74"/>
      <c r="V70" s="45"/>
      <c r="W70" s="7"/>
      <c r="X70" s="7"/>
      <c r="Y70" s="71"/>
      <c r="Z70" s="17"/>
      <c r="AA70" s="17"/>
      <c r="AB70" s="29"/>
      <c r="AC70" s="17"/>
      <c r="AD70" s="17"/>
    </row>
    <row r="71" spans="1:30" ht="341" x14ac:dyDescent="0.35">
      <c r="A71" s="6" t="s">
        <v>185</v>
      </c>
      <c r="B71" s="17" t="s">
        <v>299</v>
      </c>
      <c r="C71" s="17" t="s">
        <v>300</v>
      </c>
      <c r="D71" s="6" t="s">
        <v>169</v>
      </c>
      <c r="E71" s="6" t="s">
        <v>301</v>
      </c>
      <c r="F71" s="6" t="s">
        <v>45</v>
      </c>
      <c r="G71" s="8">
        <v>0.8</v>
      </c>
      <c r="H71" s="117" t="s">
        <v>40</v>
      </c>
      <c r="I71" s="15" t="s">
        <v>302</v>
      </c>
      <c r="J71" s="128" t="s">
        <v>303</v>
      </c>
      <c r="K71" s="137" t="s">
        <v>42</v>
      </c>
      <c r="L71" s="136" t="s">
        <v>42</v>
      </c>
      <c r="M71" s="34">
        <v>70</v>
      </c>
      <c r="N71" s="30"/>
      <c r="O71" s="76"/>
      <c r="P71" s="17"/>
      <c r="Q71" s="17"/>
      <c r="R71" s="6"/>
      <c r="S71" s="2"/>
      <c r="T71" s="3"/>
      <c r="U71" s="2"/>
      <c r="V71" s="47"/>
      <c r="W71" s="23"/>
      <c r="X71" s="23"/>
      <c r="Y71" s="71"/>
      <c r="Z71" s="17"/>
      <c r="AA71" s="17"/>
      <c r="AB71" s="29"/>
      <c r="AC71" s="17"/>
      <c r="AD71" s="17"/>
    </row>
    <row r="72" spans="1:30" ht="186" x14ac:dyDescent="0.35">
      <c r="A72" s="17" t="s">
        <v>185</v>
      </c>
      <c r="B72" s="17" t="s">
        <v>304</v>
      </c>
      <c r="C72" s="17" t="s">
        <v>305</v>
      </c>
      <c r="D72" s="17" t="s">
        <v>306</v>
      </c>
      <c r="E72" s="17" t="s">
        <v>307</v>
      </c>
      <c r="F72" s="6" t="s">
        <v>45</v>
      </c>
      <c r="G72" s="8">
        <v>1</v>
      </c>
      <c r="H72" s="117" t="s">
        <v>46</v>
      </c>
      <c r="I72" s="126" t="s">
        <v>308</v>
      </c>
      <c r="J72" s="136" t="s">
        <v>42</v>
      </c>
      <c r="K72" s="149" t="str">
        <f t="shared" si="5"/>
        <v>N/A</v>
      </c>
      <c r="L72" s="136" t="s">
        <v>42</v>
      </c>
      <c r="M72" s="34">
        <v>71</v>
      </c>
      <c r="N72" s="30"/>
      <c r="O72" s="76"/>
      <c r="P72" s="17"/>
      <c r="Q72" s="17"/>
      <c r="R72" s="6"/>
      <c r="S72" s="2"/>
      <c r="T72" s="2"/>
      <c r="U72" s="2"/>
      <c r="V72" s="45"/>
      <c r="W72" s="23"/>
      <c r="X72" s="23"/>
      <c r="Y72" s="71"/>
      <c r="Z72" s="17"/>
      <c r="AA72" s="17"/>
      <c r="AB72" s="29"/>
      <c r="AC72" s="17"/>
      <c r="AD72" s="17"/>
    </row>
    <row r="73" spans="1:30" ht="93" x14ac:dyDescent="0.35">
      <c r="A73" s="17" t="s">
        <v>185</v>
      </c>
      <c r="B73" s="17" t="s">
        <v>309</v>
      </c>
      <c r="C73" s="17" t="s">
        <v>310</v>
      </c>
      <c r="D73" s="17" t="s">
        <v>311</v>
      </c>
      <c r="E73" s="17" t="s">
        <v>312</v>
      </c>
      <c r="F73" s="6" t="s">
        <v>45</v>
      </c>
      <c r="G73" s="8">
        <v>0.8125</v>
      </c>
      <c r="H73" s="117" t="s">
        <v>40</v>
      </c>
      <c r="I73" s="126" t="s">
        <v>313</v>
      </c>
      <c r="J73" s="136" t="s">
        <v>42</v>
      </c>
      <c r="K73" s="149" t="str">
        <f t="shared" ref="K73:K134" si="6">IF(J73="N/A","N/A")</f>
        <v>N/A</v>
      </c>
      <c r="L73" s="136" t="s">
        <v>42</v>
      </c>
      <c r="M73" s="34">
        <v>72</v>
      </c>
      <c r="N73" s="30"/>
      <c r="O73" s="76"/>
      <c r="P73" s="17"/>
      <c r="Q73" s="17"/>
      <c r="R73" s="6"/>
      <c r="S73" s="2"/>
      <c r="T73" s="2"/>
      <c r="U73" s="2"/>
      <c r="V73" s="45"/>
      <c r="W73" s="23"/>
      <c r="X73" s="23"/>
      <c r="Y73" s="71"/>
      <c r="Z73" s="17"/>
      <c r="AA73" s="17"/>
      <c r="AB73" s="29"/>
      <c r="AC73" s="17"/>
      <c r="AD73" s="17"/>
    </row>
    <row r="74" spans="1:30" ht="46.5" x14ac:dyDescent="0.35">
      <c r="A74" s="17" t="s">
        <v>185</v>
      </c>
      <c r="B74" s="17" t="s">
        <v>309</v>
      </c>
      <c r="C74" s="17" t="s">
        <v>314</v>
      </c>
      <c r="D74" s="17" t="s">
        <v>311</v>
      </c>
      <c r="E74" s="17" t="s">
        <v>315</v>
      </c>
      <c r="F74" s="6" t="s">
        <v>45</v>
      </c>
      <c r="G74" s="8">
        <v>6.25E-2</v>
      </c>
      <c r="H74" s="117" t="s">
        <v>40</v>
      </c>
      <c r="I74" s="126" t="s">
        <v>316</v>
      </c>
      <c r="J74" s="136" t="s">
        <v>42</v>
      </c>
      <c r="K74" s="149" t="str">
        <f t="shared" si="6"/>
        <v>N/A</v>
      </c>
      <c r="L74" s="136" t="s">
        <v>42</v>
      </c>
      <c r="M74" s="34">
        <v>73</v>
      </c>
      <c r="N74" s="30"/>
      <c r="O74" s="76"/>
      <c r="P74" s="17"/>
      <c r="Q74" s="17"/>
      <c r="R74" s="6"/>
      <c r="S74" s="2"/>
      <c r="T74" s="2"/>
      <c r="U74" s="2"/>
      <c r="V74" s="45"/>
      <c r="W74" s="23"/>
      <c r="X74" s="23"/>
      <c r="Y74" s="71"/>
      <c r="Z74" s="17"/>
      <c r="AA74" s="17"/>
      <c r="AB74" s="29"/>
      <c r="AC74" s="17"/>
      <c r="AD74" s="17"/>
    </row>
    <row r="75" spans="1:30" ht="108.5" x14ac:dyDescent="0.35">
      <c r="A75" s="17" t="s">
        <v>185</v>
      </c>
      <c r="B75" s="17" t="s">
        <v>317</v>
      </c>
      <c r="C75" s="17" t="s">
        <v>318</v>
      </c>
      <c r="D75" s="17" t="s">
        <v>319</v>
      </c>
      <c r="E75" s="17" t="s">
        <v>320</v>
      </c>
      <c r="F75" s="6" t="s">
        <v>45</v>
      </c>
      <c r="G75" s="8">
        <v>0.05</v>
      </c>
      <c r="H75" s="117" t="s">
        <v>40</v>
      </c>
      <c r="I75" s="126" t="s">
        <v>321</v>
      </c>
      <c r="J75" s="136" t="s">
        <v>42</v>
      </c>
      <c r="K75" s="149" t="str">
        <f t="shared" si="6"/>
        <v>N/A</v>
      </c>
      <c r="L75" s="136" t="s">
        <v>42</v>
      </c>
      <c r="M75" s="34">
        <v>74</v>
      </c>
      <c r="O75" s="76"/>
      <c r="P75" s="17"/>
      <c r="Q75" s="17"/>
      <c r="R75" s="6"/>
      <c r="S75" s="2"/>
      <c r="T75" s="2"/>
      <c r="U75" s="2"/>
      <c r="V75" s="45"/>
      <c r="W75" s="23"/>
      <c r="X75" s="23"/>
      <c r="Y75" s="71"/>
      <c r="Z75" s="17"/>
      <c r="AA75" s="17"/>
      <c r="AB75" s="24"/>
      <c r="AC75" s="17"/>
      <c r="AD75" s="17"/>
    </row>
    <row r="76" spans="1:30" ht="139.5" x14ac:dyDescent="0.35">
      <c r="A76" s="17" t="s">
        <v>185</v>
      </c>
      <c r="B76" s="17" t="s">
        <v>317</v>
      </c>
      <c r="C76" s="17" t="s">
        <v>322</v>
      </c>
      <c r="D76" s="17" t="s">
        <v>319</v>
      </c>
      <c r="E76" s="17" t="s">
        <v>323</v>
      </c>
      <c r="F76" s="6" t="s">
        <v>45</v>
      </c>
      <c r="G76" s="8">
        <v>1</v>
      </c>
      <c r="H76" s="117" t="s">
        <v>46</v>
      </c>
      <c r="I76" s="126" t="s">
        <v>324</v>
      </c>
      <c r="J76" s="136" t="s">
        <v>42</v>
      </c>
      <c r="K76" s="149" t="str">
        <f>IF(J76="N/A","N/A")</f>
        <v>N/A</v>
      </c>
      <c r="L76" s="136" t="s">
        <v>42</v>
      </c>
      <c r="M76" s="34">
        <v>75</v>
      </c>
      <c r="O76" s="76"/>
      <c r="P76" s="17"/>
      <c r="Q76" s="17"/>
      <c r="R76" s="6"/>
      <c r="S76" s="2"/>
      <c r="T76" s="2"/>
      <c r="U76" s="2"/>
      <c r="V76" s="45"/>
      <c r="W76" s="23"/>
      <c r="X76" s="23"/>
      <c r="Y76" s="71"/>
      <c r="Z76" s="17"/>
      <c r="AA76" s="17"/>
      <c r="AB76" s="24"/>
      <c r="AC76" s="17"/>
      <c r="AD76" s="17"/>
    </row>
    <row r="77" spans="1:30" s="57" customFormat="1" ht="124" x14ac:dyDescent="0.35">
      <c r="A77" s="17" t="s">
        <v>185</v>
      </c>
      <c r="B77" s="17" t="s">
        <v>317</v>
      </c>
      <c r="C77" s="17" t="s">
        <v>325</v>
      </c>
      <c r="D77" s="17" t="s">
        <v>319</v>
      </c>
      <c r="E77" s="17" t="s">
        <v>326</v>
      </c>
      <c r="F77" s="6" t="s">
        <v>327</v>
      </c>
      <c r="G77" s="8">
        <v>0.375</v>
      </c>
      <c r="H77" s="117" t="s">
        <v>40</v>
      </c>
      <c r="I77" s="126" t="s">
        <v>328</v>
      </c>
      <c r="J77" s="136" t="s">
        <v>42</v>
      </c>
      <c r="K77" s="149" t="str">
        <f>IF(J77="N/A","N/A")</f>
        <v>N/A</v>
      </c>
      <c r="L77" s="136" t="s">
        <v>42</v>
      </c>
      <c r="M77" s="34">
        <v>76</v>
      </c>
      <c r="N77" s="54"/>
      <c r="O77" s="76"/>
      <c r="P77" s="17"/>
      <c r="Q77" s="6"/>
      <c r="R77" s="6"/>
      <c r="S77" s="2"/>
      <c r="T77" s="71"/>
      <c r="U77" s="2"/>
      <c r="V77" s="45"/>
      <c r="W77" s="7"/>
      <c r="X77" s="7"/>
      <c r="Y77" s="71"/>
      <c r="Z77" s="17"/>
      <c r="AA77" s="17"/>
      <c r="AB77" s="29"/>
      <c r="AC77" s="17"/>
      <c r="AD77" s="17"/>
    </row>
    <row r="78" spans="1:30" s="57" customFormat="1" ht="77.5" x14ac:dyDescent="0.35">
      <c r="A78" s="6" t="s">
        <v>185</v>
      </c>
      <c r="B78" s="17" t="s">
        <v>329</v>
      </c>
      <c r="C78" s="48" t="s">
        <v>330</v>
      </c>
      <c r="D78" s="84" t="s">
        <v>331</v>
      </c>
      <c r="E78" s="18" t="s">
        <v>332</v>
      </c>
      <c r="F78" s="6" t="s">
        <v>45</v>
      </c>
      <c r="G78" s="8">
        <v>0</v>
      </c>
      <c r="H78" s="117" t="s">
        <v>287</v>
      </c>
      <c r="I78" s="134" t="s">
        <v>333</v>
      </c>
      <c r="J78" s="136" t="s">
        <v>42</v>
      </c>
      <c r="K78" s="149" t="str">
        <f t="shared" si="6"/>
        <v>N/A</v>
      </c>
      <c r="L78" s="136" t="s">
        <v>42</v>
      </c>
      <c r="M78" s="34">
        <v>77</v>
      </c>
      <c r="N78" s="54"/>
      <c r="O78" s="76"/>
      <c r="P78" s="17"/>
      <c r="Q78" s="6"/>
      <c r="R78" s="6"/>
      <c r="S78" s="2"/>
      <c r="T78" s="71"/>
      <c r="U78" s="2"/>
      <c r="V78" s="45"/>
      <c r="W78" s="7"/>
      <c r="X78" s="7"/>
      <c r="Y78" s="71"/>
      <c r="Z78" s="17"/>
      <c r="AA78" s="17"/>
      <c r="AB78" s="29"/>
      <c r="AC78" s="17"/>
      <c r="AD78" s="17"/>
    </row>
    <row r="79" spans="1:30" ht="77.5" x14ac:dyDescent="0.35">
      <c r="A79" s="6" t="s">
        <v>185</v>
      </c>
      <c r="B79" s="17" t="s">
        <v>329</v>
      </c>
      <c r="C79" s="17" t="s">
        <v>334</v>
      </c>
      <c r="D79" s="6" t="s">
        <v>331</v>
      </c>
      <c r="E79" s="114" t="s">
        <v>335</v>
      </c>
      <c r="F79" s="6" t="s">
        <v>45</v>
      </c>
      <c r="G79" s="8">
        <v>0</v>
      </c>
      <c r="H79" s="117" t="s">
        <v>287</v>
      </c>
      <c r="I79" s="141" t="s">
        <v>336</v>
      </c>
      <c r="J79" s="128" t="s">
        <v>42</v>
      </c>
      <c r="K79" s="149" t="str">
        <f t="shared" si="6"/>
        <v>N/A</v>
      </c>
      <c r="L79" s="136" t="s">
        <v>42</v>
      </c>
      <c r="M79" s="34">
        <v>78</v>
      </c>
      <c r="N79" s="30"/>
      <c r="O79" s="76"/>
      <c r="P79" s="17"/>
      <c r="Q79" s="17"/>
      <c r="R79" s="6"/>
      <c r="S79" s="71"/>
      <c r="T79" s="71"/>
      <c r="U79" s="71"/>
      <c r="V79" s="45"/>
      <c r="W79" s="23"/>
      <c r="X79" s="23"/>
      <c r="Y79" s="71"/>
      <c r="Z79" s="17"/>
      <c r="AA79" s="17"/>
      <c r="AB79" s="29"/>
      <c r="AC79" s="17"/>
      <c r="AD79" s="17"/>
    </row>
    <row r="80" spans="1:30" ht="108.5" x14ac:dyDescent="0.35">
      <c r="A80" s="17" t="s">
        <v>185</v>
      </c>
      <c r="B80" s="17" t="s">
        <v>329</v>
      </c>
      <c r="C80" s="17" t="s">
        <v>337</v>
      </c>
      <c r="D80" s="17" t="s">
        <v>331</v>
      </c>
      <c r="E80" s="17" t="s">
        <v>338</v>
      </c>
      <c r="F80" s="6" t="s">
        <v>45</v>
      </c>
      <c r="G80" s="8">
        <v>0.8</v>
      </c>
      <c r="H80" s="117" t="s">
        <v>40</v>
      </c>
      <c r="I80" s="126" t="s">
        <v>339</v>
      </c>
      <c r="J80" s="136" t="s">
        <v>42</v>
      </c>
      <c r="K80" s="149" t="str">
        <f>IF(J80="N/A","N/A")</f>
        <v>N/A</v>
      </c>
      <c r="L80" s="136" t="s">
        <v>42</v>
      </c>
      <c r="M80" s="34">
        <v>79</v>
      </c>
      <c r="N80" s="30"/>
      <c r="O80" s="76"/>
      <c r="P80" s="17"/>
      <c r="Q80" s="17"/>
      <c r="R80" s="6"/>
      <c r="S80" s="2"/>
      <c r="T80" s="71"/>
      <c r="U80" s="2"/>
      <c r="V80" s="45"/>
      <c r="W80" s="23"/>
      <c r="X80" s="23"/>
      <c r="Y80" s="71"/>
      <c r="Z80" s="17"/>
      <c r="AA80" s="17"/>
      <c r="AB80" s="29"/>
      <c r="AC80" s="45"/>
      <c r="AD80" s="17"/>
    </row>
    <row r="81" spans="1:30" ht="201.5" x14ac:dyDescent="0.35">
      <c r="A81" s="17" t="s">
        <v>340</v>
      </c>
      <c r="B81" s="17" t="s">
        <v>341</v>
      </c>
      <c r="C81" s="17" t="s">
        <v>342</v>
      </c>
      <c r="D81" s="17" t="s">
        <v>343</v>
      </c>
      <c r="E81" s="17" t="s">
        <v>344</v>
      </c>
      <c r="F81" s="6" t="s">
        <v>45</v>
      </c>
      <c r="G81" s="8">
        <v>1</v>
      </c>
      <c r="H81" s="117" t="s">
        <v>46</v>
      </c>
      <c r="I81" s="126" t="s">
        <v>345</v>
      </c>
      <c r="J81" s="136" t="s">
        <v>42</v>
      </c>
      <c r="K81" s="149" t="str">
        <f>IF(J81="N/A","N/A")</f>
        <v>N/A</v>
      </c>
      <c r="L81" s="136" t="s">
        <v>42</v>
      </c>
      <c r="M81" s="34">
        <v>80</v>
      </c>
      <c r="N81" s="30"/>
      <c r="O81" s="76"/>
      <c r="P81" s="17"/>
      <c r="Q81" s="17"/>
      <c r="R81" s="6"/>
      <c r="S81" s="2"/>
      <c r="T81" s="2"/>
      <c r="U81" s="2"/>
      <c r="V81" s="45"/>
      <c r="W81" s="23"/>
      <c r="X81" s="23"/>
      <c r="Y81" s="71"/>
      <c r="Z81" s="17"/>
      <c r="AA81" s="17"/>
      <c r="AB81" s="29"/>
      <c r="AC81" s="45"/>
      <c r="AD81" s="17"/>
    </row>
    <row r="82" spans="1:30" s="57" customFormat="1" ht="93" x14ac:dyDescent="0.35">
      <c r="A82" s="17" t="s">
        <v>340</v>
      </c>
      <c r="B82" s="17" t="s">
        <v>341</v>
      </c>
      <c r="C82" s="17" t="s">
        <v>346</v>
      </c>
      <c r="D82" s="17" t="s">
        <v>343</v>
      </c>
      <c r="E82" s="17" t="s">
        <v>347</v>
      </c>
      <c r="F82" s="6" t="s">
        <v>45</v>
      </c>
      <c r="G82" s="8">
        <v>0.16666666666666666</v>
      </c>
      <c r="H82" s="117" t="s">
        <v>40</v>
      </c>
      <c r="I82" s="126" t="s">
        <v>348</v>
      </c>
      <c r="J82" s="136" t="s">
        <v>42</v>
      </c>
      <c r="K82" s="149" t="str">
        <f t="shared" si="6"/>
        <v>N/A</v>
      </c>
      <c r="L82" s="136" t="s">
        <v>42</v>
      </c>
      <c r="M82" s="34">
        <v>81</v>
      </c>
      <c r="N82" s="54"/>
      <c r="O82" s="76"/>
      <c r="P82" s="17"/>
      <c r="Q82" s="6"/>
      <c r="R82" s="6"/>
      <c r="S82" s="71"/>
      <c r="T82" s="2"/>
      <c r="U82" s="71"/>
      <c r="V82" s="45"/>
      <c r="W82" s="7"/>
      <c r="X82" s="7"/>
      <c r="Y82" s="71"/>
      <c r="Z82" s="17"/>
      <c r="AA82" s="17"/>
      <c r="AB82" s="29"/>
      <c r="AC82" s="45"/>
      <c r="AD82" s="17"/>
    </row>
    <row r="83" spans="1:30" ht="62" x14ac:dyDescent="0.35">
      <c r="A83" s="6" t="s">
        <v>340</v>
      </c>
      <c r="B83" s="17" t="s">
        <v>341</v>
      </c>
      <c r="C83" s="17" t="s">
        <v>349</v>
      </c>
      <c r="D83" s="6" t="s">
        <v>343</v>
      </c>
      <c r="E83" s="6" t="s">
        <v>350</v>
      </c>
      <c r="F83" s="6" t="s">
        <v>45</v>
      </c>
      <c r="G83" s="8">
        <v>0.41666666666666669</v>
      </c>
      <c r="H83" s="117" t="s">
        <v>40</v>
      </c>
      <c r="I83" s="134" t="s">
        <v>351</v>
      </c>
      <c r="J83" s="128" t="s">
        <v>42</v>
      </c>
      <c r="K83" s="149" t="str">
        <f t="shared" si="6"/>
        <v>N/A</v>
      </c>
      <c r="L83" s="136" t="s">
        <v>42</v>
      </c>
      <c r="M83" s="34">
        <v>82</v>
      </c>
      <c r="N83" s="30"/>
      <c r="O83" s="76"/>
      <c r="P83" s="17"/>
      <c r="Q83" s="17"/>
      <c r="R83" s="6"/>
      <c r="S83" s="71"/>
      <c r="T83" s="71"/>
      <c r="U83" s="71"/>
      <c r="V83" s="45"/>
      <c r="W83" s="23"/>
      <c r="X83" s="23"/>
      <c r="Y83" s="71"/>
      <c r="Z83" s="17"/>
      <c r="AA83" s="17"/>
      <c r="AB83" s="29"/>
      <c r="AC83" s="45"/>
      <c r="AD83" s="17"/>
    </row>
    <row r="84" spans="1:30" ht="217" x14ac:dyDescent="0.35">
      <c r="A84" s="17" t="s">
        <v>340</v>
      </c>
      <c r="B84" s="17" t="s">
        <v>352</v>
      </c>
      <c r="C84" s="17" t="s">
        <v>353</v>
      </c>
      <c r="D84" s="17" t="s">
        <v>354</v>
      </c>
      <c r="E84" s="17" t="s">
        <v>355</v>
      </c>
      <c r="F84" s="6" t="s">
        <v>45</v>
      </c>
      <c r="G84" s="8">
        <v>0.8</v>
      </c>
      <c r="H84" s="117" t="s">
        <v>40</v>
      </c>
      <c r="I84" s="126" t="s">
        <v>356</v>
      </c>
      <c r="J84" s="136" t="s">
        <v>42</v>
      </c>
      <c r="K84" s="149" t="str">
        <f>IF(J84="N/A","N/A")</f>
        <v>N/A</v>
      </c>
      <c r="L84" s="136" t="s">
        <v>42</v>
      </c>
      <c r="M84" s="34">
        <v>83</v>
      </c>
      <c r="N84" s="30"/>
      <c r="O84" s="76"/>
      <c r="P84" s="17"/>
      <c r="Q84" s="17"/>
      <c r="R84" s="6"/>
      <c r="S84" s="71"/>
      <c r="T84" s="71"/>
      <c r="U84" s="71"/>
      <c r="V84" s="45"/>
      <c r="W84" s="23"/>
      <c r="X84" s="23"/>
      <c r="Y84" s="71"/>
      <c r="Z84" s="17"/>
      <c r="AA84" s="17"/>
      <c r="AB84" s="29"/>
      <c r="AC84" s="45"/>
      <c r="AD84" s="17"/>
    </row>
    <row r="85" spans="1:30" ht="294.5" x14ac:dyDescent="0.35">
      <c r="A85" s="17" t="s">
        <v>340</v>
      </c>
      <c r="B85" s="17" t="s">
        <v>352</v>
      </c>
      <c r="C85" s="17" t="s">
        <v>357</v>
      </c>
      <c r="D85" s="17" t="s">
        <v>354</v>
      </c>
      <c r="E85" s="17" t="s">
        <v>358</v>
      </c>
      <c r="F85" s="9" t="s">
        <v>45</v>
      </c>
      <c r="G85" s="8">
        <v>1</v>
      </c>
      <c r="H85" s="117" t="s">
        <v>46</v>
      </c>
      <c r="I85" s="126" t="s">
        <v>359</v>
      </c>
      <c r="J85" s="136" t="s">
        <v>42</v>
      </c>
      <c r="K85" s="149" t="str">
        <f>IF(J85="N/A","N/A")</f>
        <v>N/A</v>
      </c>
      <c r="L85" s="136" t="s">
        <v>42</v>
      </c>
      <c r="M85" s="34">
        <v>84</v>
      </c>
      <c r="N85" s="30"/>
      <c r="O85" s="76"/>
      <c r="P85" s="17"/>
      <c r="Q85" s="17"/>
      <c r="R85" s="6"/>
      <c r="S85" s="71"/>
      <c r="T85" s="71"/>
      <c r="U85" s="71"/>
      <c r="V85" s="45"/>
      <c r="W85" s="23"/>
      <c r="X85" s="23"/>
      <c r="Y85" s="71"/>
      <c r="Z85" s="17"/>
      <c r="AA85" s="52"/>
      <c r="AB85" s="29"/>
      <c r="AC85" s="45"/>
      <c r="AD85" s="17"/>
    </row>
    <row r="86" spans="1:30" ht="155" x14ac:dyDescent="0.35">
      <c r="A86" s="17" t="s">
        <v>340</v>
      </c>
      <c r="B86" s="17" t="s">
        <v>352</v>
      </c>
      <c r="C86" s="17" t="s">
        <v>360</v>
      </c>
      <c r="D86" s="17" t="s">
        <v>354</v>
      </c>
      <c r="E86" s="17" t="s">
        <v>361</v>
      </c>
      <c r="F86" s="6" t="s">
        <v>45</v>
      </c>
      <c r="G86" s="8">
        <v>0.65</v>
      </c>
      <c r="H86" s="117" t="s">
        <v>40</v>
      </c>
      <c r="I86" s="126" t="s">
        <v>362</v>
      </c>
      <c r="J86" s="136" t="s">
        <v>42</v>
      </c>
      <c r="K86" s="149" t="str">
        <f>IF(J86="N/A","N/A")</f>
        <v>N/A</v>
      </c>
      <c r="L86" s="136" t="s">
        <v>42</v>
      </c>
      <c r="M86" s="34">
        <v>85</v>
      </c>
      <c r="N86" s="30"/>
      <c r="O86" s="76"/>
      <c r="P86" s="17"/>
      <c r="Q86" s="17"/>
      <c r="R86" s="6"/>
      <c r="S86" s="71"/>
      <c r="T86" s="71"/>
      <c r="U86" s="71"/>
      <c r="V86" s="45"/>
      <c r="W86" s="23"/>
      <c r="X86" s="23"/>
      <c r="Y86" s="71"/>
      <c r="Z86" s="17"/>
      <c r="AA86" s="17"/>
      <c r="AB86" s="29"/>
      <c r="AC86" s="45"/>
      <c r="AD86" s="17"/>
    </row>
    <row r="87" spans="1:30" ht="232.5" x14ac:dyDescent="0.35">
      <c r="A87" s="17" t="s">
        <v>340</v>
      </c>
      <c r="B87" s="17" t="s">
        <v>352</v>
      </c>
      <c r="C87" s="17" t="s">
        <v>363</v>
      </c>
      <c r="D87" s="17" t="s">
        <v>354</v>
      </c>
      <c r="E87" s="17" t="s">
        <v>364</v>
      </c>
      <c r="F87" s="6" t="s">
        <v>45</v>
      </c>
      <c r="G87" s="8">
        <v>0.625</v>
      </c>
      <c r="H87" s="117" t="s">
        <v>40</v>
      </c>
      <c r="I87" s="126" t="s">
        <v>365</v>
      </c>
      <c r="J87" s="136" t="s">
        <v>42</v>
      </c>
      <c r="K87" s="149" t="str">
        <f>IF(J87="N/A","N/A")</f>
        <v>N/A</v>
      </c>
      <c r="L87" s="136" t="s">
        <v>366</v>
      </c>
      <c r="M87" s="34">
        <v>86</v>
      </c>
      <c r="N87" s="30"/>
      <c r="O87" s="76"/>
      <c r="P87" s="17"/>
      <c r="Q87" s="17"/>
      <c r="R87" s="6"/>
      <c r="S87" s="71"/>
      <c r="T87" s="71"/>
      <c r="U87" s="71"/>
      <c r="V87" s="45"/>
      <c r="W87" s="23"/>
      <c r="X87" s="23"/>
      <c r="Y87" s="71"/>
      <c r="Z87" s="17"/>
      <c r="AA87" s="17"/>
      <c r="AB87" s="29"/>
      <c r="AC87" s="45"/>
      <c r="AD87" s="17"/>
    </row>
    <row r="88" spans="1:30" s="57" customFormat="1" ht="248" x14ac:dyDescent="0.35">
      <c r="A88" s="17" t="s">
        <v>340</v>
      </c>
      <c r="B88" s="17" t="s">
        <v>367</v>
      </c>
      <c r="C88" s="17" t="s">
        <v>368</v>
      </c>
      <c r="D88" s="17" t="s">
        <v>369</v>
      </c>
      <c r="E88" s="17" t="s">
        <v>370</v>
      </c>
      <c r="F88" s="6" t="s">
        <v>45</v>
      </c>
      <c r="G88" s="8">
        <v>0.6</v>
      </c>
      <c r="H88" s="117" t="s">
        <v>40</v>
      </c>
      <c r="I88" s="126" t="s">
        <v>371</v>
      </c>
      <c r="J88" s="139" t="s">
        <v>42</v>
      </c>
      <c r="K88" s="149" t="str">
        <f>IF(J88="N/A","N/A")</f>
        <v>N/A</v>
      </c>
      <c r="L88" s="136" t="s">
        <v>42</v>
      </c>
      <c r="M88" s="34">
        <v>87</v>
      </c>
      <c r="N88" s="54"/>
      <c r="O88" s="76"/>
      <c r="P88" s="17"/>
      <c r="Q88" s="6"/>
      <c r="R88" s="6"/>
      <c r="S88" s="71"/>
      <c r="T88" s="71"/>
      <c r="U88" s="71"/>
      <c r="V88" s="45"/>
      <c r="W88" s="7"/>
      <c r="X88" s="7"/>
      <c r="Y88" s="71"/>
      <c r="Z88" s="17"/>
      <c r="AA88" s="17"/>
      <c r="AB88" s="29"/>
      <c r="AC88" s="45"/>
      <c r="AD88" s="17"/>
    </row>
    <row r="89" spans="1:30" ht="93" x14ac:dyDescent="0.35">
      <c r="A89" s="6" t="s">
        <v>340</v>
      </c>
      <c r="B89" s="17" t="s">
        <v>367</v>
      </c>
      <c r="C89" s="17" t="s">
        <v>372</v>
      </c>
      <c r="D89" s="6" t="s">
        <v>369</v>
      </c>
      <c r="E89" s="6" t="s">
        <v>373</v>
      </c>
      <c r="F89" s="6" t="s">
        <v>45</v>
      </c>
      <c r="G89" s="8">
        <v>1</v>
      </c>
      <c r="H89" s="117" t="s">
        <v>46</v>
      </c>
      <c r="I89" s="134" t="s">
        <v>374</v>
      </c>
      <c r="J89" s="128" t="s">
        <v>42</v>
      </c>
      <c r="K89" s="149" t="str">
        <f t="shared" si="6"/>
        <v>N/A</v>
      </c>
      <c r="L89" s="136" t="s">
        <v>42</v>
      </c>
      <c r="M89" s="34">
        <v>88</v>
      </c>
      <c r="N89" s="30"/>
      <c r="O89" s="76"/>
      <c r="P89" s="17"/>
      <c r="Q89" s="17"/>
      <c r="R89" s="6"/>
      <c r="S89" s="71"/>
      <c r="T89" s="71"/>
      <c r="U89" s="71"/>
      <c r="V89" s="45"/>
      <c r="W89" s="23"/>
      <c r="X89" s="23"/>
      <c r="Y89" s="71"/>
      <c r="Z89" s="17"/>
      <c r="AA89" s="17"/>
      <c r="AB89" s="29"/>
      <c r="AC89" s="45"/>
      <c r="AD89" s="17"/>
    </row>
    <row r="90" spans="1:30" ht="186" x14ac:dyDescent="0.35">
      <c r="A90" s="17" t="s">
        <v>340</v>
      </c>
      <c r="B90" s="17" t="s">
        <v>375</v>
      </c>
      <c r="C90" s="17" t="s">
        <v>376</v>
      </c>
      <c r="D90" s="17" t="s">
        <v>377</v>
      </c>
      <c r="E90" s="17" t="s">
        <v>378</v>
      </c>
      <c r="F90" s="6" t="s">
        <v>45</v>
      </c>
      <c r="G90" s="8">
        <v>0.83333333333333337</v>
      </c>
      <c r="H90" s="117" t="s">
        <v>40</v>
      </c>
      <c r="I90" s="126" t="s">
        <v>379</v>
      </c>
      <c r="J90" s="136" t="s">
        <v>42</v>
      </c>
      <c r="K90" s="149" t="str">
        <f>IF(J90="N/A","N/A")</f>
        <v>N/A</v>
      </c>
      <c r="L90" s="136" t="s">
        <v>42</v>
      </c>
      <c r="M90" s="34">
        <v>89</v>
      </c>
      <c r="N90" s="30"/>
      <c r="O90" s="76"/>
      <c r="P90" s="17"/>
      <c r="Q90" s="17"/>
      <c r="R90" s="6"/>
      <c r="S90" s="71"/>
      <c r="T90" s="71"/>
      <c r="U90" s="71"/>
      <c r="V90" s="45"/>
      <c r="W90" s="23"/>
      <c r="X90" s="23"/>
      <c r="Y90" s="71"/>
      <c r="Z90" s="17"/>
      <c r="AA90" s="17"/>
      <c r="AB90" s="29"/>
      <c r="AC90" s="45"/>
      <c r="AD90" s="17"/>
    </row>
    <row r="91" spans="1:30" ht="217" x14ac:dyDescent="0.35">
      <c r="A91" s="17" t="s">
        <v>340</v>
      </c>
      <c r="B91" s="17" t="s">
        <v>375</v>
      </c>
      <c r="C91" s="17" t="s">
        <v>380</v>
      </c>
      <c r="D91" s="17" t="s">
        <v>377</v>
      </c>
      <c r="E91" s="17" t="s">
        <v>381</v>
      </c>
      <c r="F91" s="6" t="s">
        <v>45</v>
      </c>
      <c r="G91" s="8">
        <v>0.7</v>
      </c>
      <c r="H91" s="117" t="s">
        <v>40</v>
      </c>
      <c r="I91" s="126" t="s">
        <v>382</v>
      </c>
      <c r="J91" s="136" t="s">
        <v>42</v>
      </c>
      <c r="K91" s="149" t="str">
        <f>IF(J91="N/A","N/A")</f>
        <v>N/A</v>
      </c>
      <c r="L91" s="140" t="s">
        <v>383</v>
      </c>
      <c r="M91" s="34">
        <v>90</v>
      </c>
      <c r="N91" s="30"/>
      <c r="O91" s="76"/>
      <c r="P91" s="17"/>
      <c r="Q91" s="17"/>
      <c r="R91" s="6"/>
      <c r="S91" s="71"/>
      <c r="T91" s="71"/>
      <c r="U91" s="71"/>
      <c r="V91" s="45"/>
      <c r="W91" s="23"/>
      <c r="X91" s="23"/>
      <c r="Y91" s="71"/>
      <c r="Z91" s="17"/>
      <c r="AA91" s="17"/>
      <c r="AB91" s="29"/>
      <c r="AC91" s="45"/>
      <c r="AD91" s="17"/>
    </row>
    <row r="92" spans="1:30" ht="294.5" x14ac:dyDescent="0.35">
      <c r="A92" s="17" t="s">
        <v>340</v>
      </c>
      <c r="B92" s="17" t="s">
        <v>384</v>
      </c>
      <c r="C92" s="17" t="s">
        <v>385</v>
      </c>
      <c r="D92" s="17" t="s">
        <v>386</v>
      </c>
      <c r="E92" s="17" t="s">
        <v>387</v>
      </c>
      <c r="F92" s="6" t="s">
        <v>45</v>
      </c>
      <c r="G92" s="8">
        <v>1</v>
      </c>
      <c r="H92" s="117" t="s">
        <v>46</v>
      </c>
      <c r="I92" s="126" t="s">
        <v>388</v>
      </c>
      <c r="J92" s="139" t="s">
        <v>42</v>
      </c>
      <c r="K92" s="149" t="str">
        <f>IF(J92="N/A","N/A")</f>
        <v>N/A</v>
      </c>
      <c r="L92" s="140" t="s">
        <v>389</v>
      </c>
      <c r="M92" s="34">
        <v>91</v>
      </c>
      <c r="N92" s="30"/>
      <c r="O92" s="76"/>
      <c r="P92" s="17"/>
      <c r="Q92" s="17"/>
      <c r="R92" s="6"/>
      <c r="S92" s="71"/>
      <c r="T92" s="71"/>
      <c r="U92" s="71"/>
      <c r="V92" s="45"/>
      <c r="W92" s="23"/>
      <c r="X92" s="23"/>
      <c r="Y92" s="71"/>
      <c r="Z92" s="17"/>
      <c r="AA92" s="17"/>
      <c r="AB92" s="29"/>
      <c r="AC92" s="45"/>
      <c r="AD92" s="17"/>
    </row>
    <row r="93" spans="1:30" ht="62" x14ac:dyDescent="0.35">
      <c r="A93" s="17" t="s">
        <v>340</v>
      </c>
      <c r="B93" s="17" t="s">
        <v>384</v>
      </c>
      <c r="C93" s="17" t="s">
        <v>390</v>
      </c>
      <c r="D93" s="17" t="s">
        <v>386</v>
      </c>
      <c r="E93" s="17" t="s">
        <v>391</v>
      </c>
      <c r="F93" s="6" t="s">
        <v>45</v>
      </c>
      <c r="G93" s="8">
        <v>1</v>
      </c>
      <c r="H93" s="117" t="s">
        <v>46</v>
      </c>
      <c r="I93" s="126" t="s">
        <v>392</v>
      </c>
      <c r="J93" s="136" t="s">
        <v>42</v>
      </c>
      <c r="K93" s="149" t="str">
        <f>IF(J93="N/A","N/A")</f>
        <v>N/A</v>
      </c>
      <c r="L93" s="136" t="s">
        <v>42</v>
      </c>
      <c r="M93" s="34">
        <v>92</v>
      </c>
      <c r="N93" s="30"/>
      <c r="O93" s="76"/>
      <c r="P93" s="17"/>
      <c r="Q93" s="17"/>
      <c r="R93" s="6"/>
      <c r="S93" s="71"/>
      <c r="T93" s="2"/>
      <c r="U93" s="74"/>
      <c r="V93" s="45"/>
      <c r="W93" s="23"/>
      <c r="X93" s="23"/>
      <c r="Y93" s="71"/>
      <c r="Z93" s="17"/>
      <c r="AA93" s="17"/>
      <c r="AB93" s="29"/>
      <c r="AC93" s="52"/>
      <c r="AD93" s="17"/>
    </row>
    <row r="94" spans="1:30" s="57" customFormat="1" ht="279" x14ac:dyDescent="0.35">
      <c r="A94" s="17" t="s">
        <v>340</v>
      </c>
      <c r="B94" s="17" t="s">
        <v>393</v>
      </c>
      <c r="C94" s="17" t="s">
        <v>394</v>
      </c>
      <c r="D94" s="17" t="s">
        <v>395</v>
      </c>
      <c r="E94" s="17" t="s">
        <v>396</v>
      </c>
      <c r="F94" s="6" t="s">
        <v>45</v>
      </c>
      <c r="G94" s="8">
        <v>0.75</v>
      </c>
      <c r="H94" s="117" t="s">
        <v>40</v>
      </c>
      <c r="I94" s="126" t="s">
        <v>397</v>
      </c>
      <c r="J94" s="136" t="s">
        <v>42</v>
      </c>
      <c r="K94" s="149" t="str">
        <f>IF(J94="N/A","N/A")</f>
        <v>N/A</v>
      </c>
      <c r="L94" s="136" t="s">
        <v>42</v>
      </c>
      <c r="M94" s="34">
        <v>93</v>
      </c>
      <c r="N94" s="54"/>
      <c r="O94" s="76"/>
      <c r="P94" s="17"/>
      <c r="Q94" s="6"/>
      <c r="R94" s="6"/>
      <c r="S94" s="71"/>
      <c r="T94" s="2"/>
      <c r="U94" s="4"/>
      <c r="V94" s="45"/>
      <c r="W94" s="7"/>
      <c r="X94" s="7"/>
      <c r="Y94" s="71"/>
      <c r="Z94" s="17"/>
      <c r="AA94" s="17"/>
      <c r="AB94" s="29"/>
      <c r="AC94" s="17"/>
      <c r="AD94" s="17"/>
    </row>
    <row r="95" spans="1:30" s="57" customFormat="1" ht="93" x14ac:dyDescent="0.35">
      <c r="A95" s="6" t="s">
        <v>340</v>
      </c>
      <c r="B95" s="17" t="s">
        <v>393</v>
      </c>
      <c r="C95" s="17" t="s">
        <v>398</v>
      </c>
      <c r="D95" s="6" t="s">
        <v>395</v>
      </c>
      <c r="E95" s="6" t="s">
        <v>399</v>
      </c>
      <c r="F95" s="6" t="s">
        <v>45</v>
      </c>
      <c r="G95" s="8">
        <v>0.3125</v>
      </c>
      <c r="H95" s="117" t="s">
        <v>40</v>
      </c>
      <c r="I95" s="134" t="s">
        <v>400</v>
      </c>
      <c r="J95" s="128" t="s">
        <v>42</v>
      </c>
      <c r="K95" s="149" t="str">
        <f t="shared" si="6"/>
        <v>N/A</v>
      </c>
      <c r="L95" s="136" t="s">
        <v>42</v>
      </c>
      <c r="M95" s="34">
        <v>94</v>
      </c>
      <c r="N95" s="54"/>
      <c r="O95" s="76"/>
      <c r="P95" s="17"/>
      <c r="Q95" s="6"/>
      <c r="R95" s="6"/>
      <c r="S95" s="71"/>
      <c r="T95" s="71"/>
      <c r="U95" s="71"/>
      <c r="V95" s="45"/>
      <c r="W95" s="7"/>
      <c r="X95" s="7"/>
      <c r="Y95" s="71"/>
      <c r="Z95" s="17"/>
      <c r="AA95" s="17"/>
      <c r="AB95" s="29"/>
      <c r="AC95" s="17"/>
      <c r="AD95" s="17"/>
    </row>
    <row r="96" spans="1:30" s="57" customFormat="1" ht="108.5" x14ac:dyDescent="0.35">
      <c r="A96" s="6" t="s">
        <v>340</v>
      </c>
      <c r="B96" s="17" t="s">
        <v>401</v>
      </c>
      <c r="C96" s="17" t="s">
        <v>402</v>
      </c>
      <c r="D96" s="6" t="s">
        <v>403</v>
      </c>
      <c r="E96" s="6" t="s">
        <v>404</v>
      </c>
      <c r="F96" s="6" t="s">
        <v>45</v>
      </c>
      <c r="G96" s="8">
        <v>0.95</v>
      </c>
      <c r="H96" s="117" t="s">
        <v>40</v>
      </c>
      <c r="I96" s="134" t="s">
        <v>405</v>
      </c>
      <c r="J96" s="128" t="s">
        <v>42</v>
      </c>
      <c r="K96" s="149" t="str">
        <f t="shared" si="5"/>
        <v>N/A</v>
      </c>
      <c r="L96" s="136" t="s">
        <v>42</v>
      </c>
      <c r="M96" s="34">
        <v>95</v>
      </c>
      <c r="N96" s="54"/>
      <c r="O96" s="76"/>
      <c r="P96" s="17"/>
      <c r="Q96" s="6"/>
      <c r="R96" s="6"/>
      <c r="S96" s="71"/>
      <c r="T96" s="71"/>
      <c r="U96" s="74"/>
      <c r="V96" s="45"/>
      <c r="W96" s="7"/>
      <c r="X96" s="7"/>
      <c r="Y96" s="71"/>
      <c r="Z96" s="17"/>
      <c r="AA96" s="52"/>
      <c r="AB96" s="29"/>
      <c r="AC96" s="17"/>
      <c r="AD96" s="17"/>
    </row>
    <row r="97" spans="1:30" ht="217" x14ac:dyDescent="0.35">
      <c r="A97" s="6" t="s">
        <v>340</v>
      </c>
      <c r="B97" s="17" t="s">
        <v>401</v>
      </c>
      <c r="C97" s="17" t="s">
        <v>406</v>
      </c>
      <c r="D97" s="6" t="s">
        <v>403</v>
      </c>
      <c r="E97" s="6" t="s">
        <v>407</v>
      </c>
      <c r="F97" s="6" t="s">
        <v>45</v>
      </c>
      <c r="G97" s="8">
        <v>0.82499999999999996</v>
      </c>
      <c r="H97" s="117" t="s">
        <v>40</v>
      </c>
      <c r="I97" s="134" t="s">
        <v>408</v>
      </c>
      <c r="J97" s="128" t="s">
        <v>409</v>
      </c>
      <c r="K97" s="137" t="s">
        <v>42</v>
      </c>
      <c r="L97" s="135" t="s">
        <v>410</v>
      </c>
      <c r="M97" s="34">
        <v>96</v>
      </c>
      <c r="N97" s="30"/>
      <c r="O97" s="76"/>
      <c r="P97" s="17"/>
      <c r="Q97" s="17"/>
      <c r="R97" s="6"/>
      <c r="S97" s="71"/>
      <c r="T97" s="71"/>
      <c r="U97" s="74"/>
      <c r="V97" s="45"/>
      <c r="W97" s="23"/>
      <c r="X97" s="23"/>
      <c r="Y97" s="71"/>
      <c r="Z97" s="17"/>
      <c r="AA97" s="17"/>
      <c r="AB97" s="29"/>
      <c r="AC97" s="52"/>
      <c r="AD97" s="17"/>
    </row>
    <row r="98" spans="1:30" ht="155" x14ac:dyDescent="0.35">
      <c r="A98" s="17" t="s">
        <v>340</v>
      </c>
      <c r="B98" s="17" t="s">
        <v>401</v>
      </c>
      <c r="C98" s="17" t="s">
        <v>411</v>
      </c>
      <c r="D98" s="17" t="s">
        <v>403</v>
      </c>
      <c r="E98" s="17" t="s">
        <v>412</v>
      </c>
      <c r="F98" s="6" t="s">
        <v>45</v>
      </c>
      <c r="G98" s="8">
        <v>0.75</v>
      </c>
      <c r="H98" s="117" t="s">
        <v>40</v>
      </c>
      <c r="I98" s="174" t="s">
        <v>413</v>
      </c>
      <c r="J98" s="136" t="s">
        <v>42</v>
      </c>
      <c r="K98" s="149" t="str">
        <f>IF(J98="N/A","N/A")</f>
        <v>N/A</v>
      </c>
      <c r="L98" s="136" t="s">
        <v>42</v>
      </c>
      <c r="M98" s="34">
        <v>97</v>
      </c>
      <c r="N98" s="30"/>
      <c r="O98" s="76"/>
      <c r="P98" s="17"/>
      <c r="Q98" s="17"/>
      <c r="R98" s="6"/>
      <c r="S98" s="71"/>
      <c r="T98" s="71"/>
      <c r="U98" s="13"/>
      <c r="V98" s="45"/>
      <c r="W98" s="23"/>
      <c r="X98" s="23"/>
      <c r="Y98" s="71"/>
      <c r="Z98" s="17"/>
      <c r="AA98" s="17"/>
      <c r="AB98" s="29"/>
      <c r="AC98" s="17"/>
      <c r="AD98" s="17"/>
    </row>
    <row r="99" spans="1:30" ht="409.5" x14ac:dyDescent="0.35">
      <c r="A99" s="17" t="s">
        <v>340</v>
      </c>
      <c r="B99" s="17" t="s">
        <v>414</v>
      </c>
      <c r="C99" s="17" t="s">
        <v>415</v>
      </c>
      <c r="D99" s="17" t="s">
        <v>416</v>
      </c>
      <c r="E99" s="17" t="s">
        <v>417</v>
      </c>
      <c r="F99" s="6" t="s">
        <v>45</v>
      </c>
      <c r="G99" s="8">
        <v>0.83333333333333337</v>
      </c>
      <c r="H99" s="117" t="s">
        <v>40</v>
      </c>
      <c r="I99" s="126" t="s">
        <v>418</v>
      </c>
      <c r="J99" s="136" t="s">
        <v>42</v>
      </c>
      <c r="K99" s="149" t="str">
        <f>IF(J99="N/A","N/A")</f>
        <v>N/A</v>
      </c>
      <c r="L99" s="136" t="s">
        <v>42</v>
      </c>
      <c r="M99" s="34">
        <v>98</v>
      </c>
      <c r="N99" s="30"/>
      <c r="O99" s="76"/>
      <c r="P99" s="17"/>
      <c r="Q99" s="17"/>
      <c r="R99" s="6"/>
      <c r="S99" s="71"/>
      <c r="T99" s="71"/>
      <c r="U99" s="71"/>
      <c r="V99" s="45"/>
      <c r="W99" s="23"/>
      <c r="X99" s="23"/>
      <c r="Y99" s="71"/>
      <c r="Z99" s="17"/>
      <c r="AA99" s="17"/>
      <c r="AB99" s="29"/>
      <c r="AC99" s="17"/>
      <c r="AD99" s="17"/>
    </row>
    <row r="100" spans="1:30" s="55" customFormat="1" ht="232.5" x14ac:dyDescent="0.35">
      <c r="A100" s="17" t="s">
        <v>340</v>
      </c>
      <c r="B100" s="17" t="s">
        <v>414</v>
      </c>
      <c r="C100" s="17" t="s">
        <v>419</v>
      </c>
      <c r="D100" s="17" t="s">
        <v>416</v>
      </c>
      <c r="E100" s="17" t="s">
        <v>420</v>
      </c>
      <c r="F100" s="6" t="s">
        <v>45</v>
      </c>
      <c r="G100" s="8">
        <v>0.7</v>
      </c>
      <c r="H100" s="117" t="s">
        <v>40</v>
      </c>
      <c r="I100" s="126" t="s">
        <v>421</v>
      </c>
      <c r="J100" s="136" t="s">
        <v>42</v>
      </c>
      <c r="K100" s="149" t="str">
        <f>IF(J100="N/A","N/A")</f>
        <v>N/A</v>
      </c>
      <c r="L100" s="136" t="s">
        <v>42</v>
      </c>
      <c r="M100" s="34">
        <v>99</v>
      </c>
      <c r="N100" s="54"/>
      <c r="O100" s="76"/>
      <c r="P100" s="17"/>
      <c r="Q100" s="6"/>
      <c r="R100" s="6"/>
      <c r="S100" s="71"/>
      <c r="T100" s="71"/>
      <c r="U100" s="72"/>
      <c r="V100" s="45"/>
      <c r="W100" s="7"/>
      <c r="X100" s="7"/>
      <c r="Y100" s="71"/>
      <c r="Z100" s="17"/>
      <c r="AA100" s="17"/>
      <c r="AB100" s="29"/>
      <c r="AC100" s="52"/>
      <c r="AD100" s="17"/>
    </row>
    <row r="101" spans="1:30" s="16" customFormat="1" ht="409.5" x14ac:dyDescent="0.35">
      <c r="A101" s="6" t="s">
        <v>340</v>
      </c>
      <c r="B101" s="17" t="s">
        <v>422</v>
      </c>
      <c r="C101" s="17" t="s">
        <v>36</v>
      </c>
      <c r="D101" s="6" t="s">
        <v>187</v>
      </c>
      <c r="E101" s="6" t="s">
        <v>423</v>
      </c>
      <c r="F101" s="6" t="s">
        <v>39</v>
      </c>
      <c r="G101" s="8">
        <v>0.75</v>
      </c>
      <c r="H101" s="117" t="s">
        <v>40</v>
      </c>
      <c r="I101" s="134" t="s">
        <v>424</v>
      </c>
      <c r="J101" s="128" t="s">
        <v>42</v>
      </c>
      <c r="K101" s="149" t="str">
        <f t="shared" ref="K101" si="7">IF(J101="N/A","N/A")</f>
        <v>N/A</v>
      </c>
      <c r="L101" s="136" t="s">
        <v>42</v>
      </c>
      <c r="M101" s="34">
        <v>100</v>
      </c>
      <c r="N101" s="30"/>
      <c r="O101" s="76"/>
      <c r="P101" s="17"/>
      <c r="Q101" s="17"/>
      <c r="R101" s="6"/>
      <c r="S101" s="71"/>
      <c r="T101" s="71"/>
      <c r="U101" s="71"/>
      <c r="V101" s="45"/>
      <c r="W101" s="23"/>
      <c r="X101" s="23"/>
      <c r="Y101" s="71"/>
      <c r="Z101" s="17"/>
      <c r="AA101" s="17"/>
      <c r="AB101" s="29"/>
      <c r="AC101" s="17"/>
      <c r="AD101" s="17"/>
    </row>
    <row r="102" spans="1:30" s="16" customFormat="1" ht="62" x14ac:dyDescent="0.35">
      <c r="A102" s="17" t="s">
        <v>340</v>
      </c>
      <c r="B102" s="17" t="s">
        <v>422</v>
      </c>
      <c r="C102" s="17" t="s">
        <v>425</v>
      </c>
      <c r="D102" s="17" t="s">
        <v>187</v>
      </c>
      <c r="E102" s="17" t="s">
        <v>189</v>
      </c>
      <c r="F102" s="6" t="s">
        <v>45</v>
      </c>
      <c r="G102" s="8">
        <v>0.3</v>
      </c>
      <c r="H102" s="117" t="s">
        <v>40</v>
      </c>
      <c r="I102" s="126" t="s">
        <v>426</v>
      </c>
      <c r="J102" s="136" t="s">
        <v>42</v>
      </c>
      <c r="K102" s="149" t="str">
        <f t="shared" si="6"/>
        <v>N/A</v>
      </c>
      <c r="L102" s="136" t="s">
        <v>42</v>
      </c>
      <c r="M102" s="34">
        <v>101</v>
      </c>
      <c r="N102" s="30"/>
      <c r="O102" s="76"/>
      <c r="P102" s="17"/>
      <c r="Q102" s="17"/>
      <c r="R102" s="6"/>
      <c r="S102" s="71"/>
      <c r="T102" s="71"/>
      <c r="U102" s="71"/>
      <c r="V102" s="45"/>
      <c r="W102" s="23"/>
      <c r="X102" s="23"/>
      <c r="Y102" s="71"/>
      <c r="Z102" s="17"/>
      <c r="AA102" s="17"/>
      <c r="AB102" s="29"/>
      <c r="AC102" s="17"/>
      <c r="AD102" s="17"/>
    </row>
    <row r="103" spans="1:30" s="16" customFormat="1" ht="77.5" x14ac:dyDescent="0.35">
      <c r="A103" s="17" t="s">
        <v>340</v>
      </c>
      <c r="B103" s="17" t="s">
        <v>422</v>
      </c>
      <c r="C103" s="17" t="s">
        <v>191</v>
      </c>
      <c r="D103" s="17" t="s">
        <v>187</v>
      </c>
      <c r="E103" s="17" t="s">
        <v>427</v>
      </c>
      <c r="F103" s="6" t="s">
        <v>39</v>
      </c>
      <c r="G103" s="8">
        <v>1</v>
      </c>
      <c r="H103" s="117" t="s">
        <v>46</v>
      </c>
      <c r="I103" s="126" t="s">
        <v>428</v>
      </c>
      <c r="J103" s="136" t="s">
        <v>42</v>
      </c>
      <c r="K103" s="149" t="str">
        <f>IF(J103="N/A","N/A")</f>
        <v>N/A</v>
      </c>
      <c r="L103" s="136" t="s">
        <v>42</v>
      </c>
      <c r="M103" s="34">
        <v>102</v>
      </c>
      <c r="N103" s="30"/>
      <c r="O103" s="76"/>
      <c r="P103" s="17"/>
      <c r="Q103" s="17"/>
      <c r="R103" s="6"/>
      <c r="S103" s="71"/>
      <c r="T103" s="71"/>
      <c r="U103" s="71"/>
      <c r="V103" s="45"/>
      <c r="W103" s="23"/>
      <c r="X103" s="23"/>
      <c r="Y103" s="71"/>
      <c r="Z103" s="17"/>
      <c r="AA103" s="17"/>
      <c r="AB103" s="29"/>
      <c r="AC103" s="17"/>
      <c r="AD103" s="17"/>
    </row>
    <row r="104" spans="1:30" s="58" customFormat="1" ht="93" x14ac:dyDescent="0.35">
      <c r="A104" s="17" t="s">
        <v>340</v>
      </c>
      <c r="B104" s="17" t="s">
        <v>429</v>
      </c>
      <c r="C104" s="17" t="s">
        <v>53</v>
      </c>
      <c r="D104" s="17" t="s">
        <v>199</v>
      </c>
      <c r="E104" s="17" t="s">
        <v>430</v>
      </c>
      <c r="F104" s="6" t="s">
        <v>45</v>
      </c>
      <c r="G104" s="8">
        <v>0.2</v>
      </c>
      <c r="H104" s="117" t="s">
        <v>40</v>
      </c>
      <c r="I104" s="126" t="s">
        <v>431</v>
      </c>
      <c r="J104" s="136" t="s">
        <v>42</v>
      </c>
      <c r="K104" s="149" t="str">
        <f>IF(J104="N/A","N/A")</f>
        <v>N/A</v>
      </c>
      <c r="L104" s="136" t="s">
        <v>42</v>
      </c>
      <c r="M104" s="34">
        <v>103</v>
      </c>
      <c r="N104" s="54"/>
      <c r="O104" s="76"/>
      <c r="P104" s="17"/>
      <c r="Q104" s="6"/>
      <c r="R104" s="6"/>
      <c r="S104" s="71"/>
      <c r="T104" s="71"/>
      <c r="U104" s="71"/>
      <c r="V104" s="47"/>
      <c r="W104" s="7"/>
      <c r="X104" s="7"/>
      <c r="Y104" s="71"/>
      <c r="Z104" s="17"/>
      <c r="AA104" s="17"/>
      <c r="AB104" s="29"/>
      <c r="AC104" s="17"/>
      <c r="AD104" s="17"/>
    </row>
    <row r="105" spans="1:30" s="22" customFormat="1" ht="263.5" x14ac:dyDescent="0.35">
      <c r="A105" s="6" t="s">
        <v>340</v>
      </c>
      <c r="B105" s="17" t="s">
        <v>429</v>
      </c>
      <c r="C105" s="17" t="s">
        <v>64</v>
      </c>
      <c r="D105" s="6" t="s">
        <v>199</v>
      </c>
      <c r="E105" s="103" t="s">
        <v>432</v>
      </c>
      <c r="F105" s="6" t="s">
        <v>45</v>
      </c>
      <c r="G105" s="8">
        <v>1</v>
      </c>
      <c r="H105" s="117" t="s">
        <v>46</v>
      </c>
      <c r="I105" s="134" t="s">
        <v>433</v>
      </c>
      <c r="J105" s="128" t="s">
        <v>42</v>
      </c>
      <c r="K105" s="149" t="str">
        <f t="shared" si="6"/>
        <v>N/A</v>
      </c>
      <c r="L105" s="136" t="s">
        <v>42</v>
      </c>
      <c r="M105" s="34">
        <v>104</v>
      </c>
      <c r="N105" s="30"/>
      <c r="O105" s="76"/>
      <c r="P105" s="17"/>
      <c r="Q105" s="17"/>
      <c r="R105" s="6"/>
      <c r="S105" s="71"/>
      <c r="T105" s="71"/>
      <c r="U105" s="71"/>
      <c r="V105" s="45"/>
      <c r="W105" s="23"/>
      <c r="X105" s="23"/>
      <c r="Y105" s="71"/>
      <c r="Z105" s="17"/>
      <c r="AA105" s="17"/>
      <c r="AB105" s="29"/>
      <c r="AC105" s="17"/>
      <c r="AD105" s="17"/>
    </row>
    <row r="106" spans="1:30" ht="310" x14ac:dyDescent="0.35">
      <c r="A106" s="17" t="s">
        <v>340</v>
      </c>
      <c r="B106" s="17" t="s">
        <v>429</v>
      </c>
      <c r="C106" s="17" t="s">
        <v>434</v>
      </c>
      <c r="D106" s="17" t="s">
        <v>199</v>
      </c>
      <c r="E106" s="17" t="s">
        <v>435</v>
      </c>
      <c r="F106" s="6" t="s">
        <v>204</v>
      </c>
      <c r="G106" s="8">
        <v>0.625</v>
      </c>
      <c r="H106" s="117" t="s">
        <v>40</v>
      </c>
      <c r="I106" s="126" t="s">
        <v>436</v>
      </c>
      <c r="J106" s="136" t="s">
        <v>42</v>
      </c>
      <c r="K106" s="149" t="str">
        <f t="shared" ref="K106:K111" si="8">IF(J106="N/A","N/A")</f>
        <v>N/A</v>
      </c>
      <c r="L106" s="136" t="s">
        <v>42</v>
      </c>
      <c r="M106" s="34">
        <v>105</v>
      </c>
      <c r="N106" s="30"/>
      <c r="O106" s="76"/>
      <c r="P106" s="17"/>
      <c r="Q106" s="17"/>
      <c r="R106" s="6"/>
      <c r="S106" s="71"/>
      <c r="T106" s="71"/>
      <c r="U106" s="71"/>
      <c r="V106" s="45"/>
      <c r="W106" s="23"/>
      <c r="X106" s="23"/>
      <c r="Y106" s="71"/>
      <c r="Z106" s="17"/>
      <c r="AA106" s="17"/>
      <c r="AB106" s="29"/>
      <c r="AC106" s="17"/>
      <c r="AD106" s="17"/>
    </row>
    <row r="107" spans="1:30" s="22" customFormat="1" ht="108.5" x14ac:dyDescent="0.35">
      <c r="A107" s="17" t="s">
        <v>340</v>
      </c>
      <c r="B107" s="17" t="s">
        <v>429</v>
      </c>
      <c r="C107" s="17" t="s">
        <v>49</v>
      </c>
      <c r="D107" s="17" t="s">
        <v>199</v>
      </c>
      <c r="E107" s="17" t="s">
        <v>437</v>
      </c>
      <c r="F107" s="6" t="s">
        <v>45</v>
      </c>
      <c r="G107" s="8">
        <v>0.25</v>
      </c>
      <c r="H107" s="117" t="s">
        <v>40</v>
      </c>
      <c r="I107" s="126" t="s">
        <v>438</v>
      </c>
      <c r="J107" s="136" t="s">
        <v>42</v>
      </c>
      <c r="K107" s="149" t="str">
        <f t="shared" si="8"/>
        <v>N/A</v>
      </c>
      <c r="L107" s="136" t="s">
        <v>42</v>
      </c>
      <c r="M107" s="34">
        <v>106</v>
      </c>
      <c r="N107" s="30"/>
      <c r="O107" s="76"/>
      <c r="P107" s="17"/>
      <c r="Q107" s="17"/>
      <c r="R107" s="6"/>
      <c r="S107" s="71"/>
      <c r="T107" s="71"/>
      <c r="U107" s="72"/>
      <c r="V107" s="45"/>
      <c r="W107" s="23"/>
      <c r="X107" s="23"/>
      <c r="Y107" s="71"/>
      <c r="Z107" s="17"/>
      <c r="AA107" s="17"/>
      <c r="AB107" s="29"/>
      <c r="AC107" s="17"/>
      <c r="AD107" s="17"/>
    </row>
    <row r="108" spans="1:30" ht="217" x14ac:dyDescent="0.35">
      <c r="A108" s="17" t="s">
        <v>340</v>
      </c>
      <c r="B108" s="17" t="s">
        <v>429</v>
      </c>
      <c r="C108" s="17" t="s">
        <v>439</v>
      </c>
      <c r="D108" s="17" t="s">
        <v>199</v>
      </c>
      <c r="E108" s="17" t="s">
        <v>440</v>
      </c>
      <c r="F108" s="6" t="s">
        <v>39</v>
      </c>
      <c r="G108" s="8">
        <v>0.625</v>
      </c>
      <c r="H108" s="117" t="s">
        <v>40</v>
      </c>
      <c r="I108" s="126" t="s">
        <v>441</v>
      </c>
      <c r="J108" s="148" t="s">
        <v>442</v>
      </c>
      <c r="K108" s="137" t="s">
        <v>42</v>
      </c>
      <c r="L108" s="140" t="s">
        <v>443</v>
      </c>
      <c r="M108" s="34">
        <v>107</v>
      </c>
      <c r="N108" s="30"/>
      <c r="O108" s="76"/>
      <c r="P108" s="17"/>
      <c r="Q108" s="17"/>
      <c r="R108" s="6"/>
      <c r="S108" s="71"/>
      <c r="T108" s="71"/>
      <c r="U108" s="71"/>
      <c r="V108" s="45"/>
      <c r="W108" s="23"/>
      <c r="X108" s="23"/>
      <c r="Y108" s="71"/>
      <c r="Z108" s="17"/>
      <c r="AA108" s="17"/>
      <c r="AB108" s="29"/>
      <c r="AC108" s="17"/>
      <c r="AD108" s="17"/>
    </row>
    <row r="109" spans="1:30" ht="139.5" x14ac:dyDescent="0.35">
      <c r="A109" s="17" t="s">
        <v>340</v>
      </c>
      <c r="B109" s="17" t="s">
        <v>429</v>
      </c>
      <c r="C109" s="17" t="s">
        <v>444</v>
      </c>
      <c r="D109" s="17" t="s">
        <v>199</v>
      </c>
      <c r="E109" s="17" t="s">
        <v>445</v>
      </c>
      <c r="F109" s="18" t="s">
        <v>45</v>
      </c>
      <c r="G109" s="8">
        <v>1</v>
      </c>
      <c r="H109" s="117" t="s">
        <v>46</v>
      </c>
      <c r="I109" s="126" t="s">
        <v>446</v>
      </c>
      <c r="J109" s="136" t="s">
        <v>42</v>
      </c>
      <c r="K109" s="149" t="str">
        <f t="shared" si="8"/>
        <v>N/A</v>
      </c>
      <c r="L109" s="136" t="s">
        <v>42</v>
      </c>
      <c r="M109" s="34">
        <v>108</v>
      </c>
      <c r="N109" s="30"/>
      <c r="O109" s="76"/>
      <c r="P109" s="17"/>
      <c r="Q109" s="17"/>
      <c r="R109" s="6"/>
      <c r="S109" s="71"/>
      <c r="T109" s="71"/>
      <c r="U109" s="4"/>
      <c r="V109" s="45"/>
      <c r="W109" s="23"/>
      <c r="X109" s="23"/>
      <c r="Y109" s="71"/>
      <c r="Z109" s="17"/>
      <c r="AA109" s="17"/>
      <c r="AB109" s="29"/>
      <c r="AC109" s="52"/>
      <c r="AD109" s="17"/>
    </row>
    <row r="110" spans="1:30" ht="263.5" x14ac:dyDescent="0.35">
      <c r="A110" s="163" t="s">
        <v>340</v>
      </c>
      <c r="B110" s="127" t="s">
        <v>447</v>
      </c>
      <c r="C110" s="127" t="s">
        <v>448</v>
      </c>
      <c r="D110" s="127" t="s">
        <v>449</v>
      </c>
      <c r="E110" s="127" t="s">
        <v>450</v>
      </c>
      <c r="F110" s="125" t="s">
        <v>45</v>
      </c>
      <c r="G110" s="8">
        <v>0.65</v>
      </c>
      <c r="H110" s="117" t="s">
        <v>40</v>
      </c>
      <c r="I110" s="126" t="s">
        <v>451</v>
      </c>
      <c r="J110" s="136" t="s">
        <v>42</v>
      </c>
      <c r="K110" s="149" t="str">
        <f t="shared" si="8"/>
        <v>N/A</v>
      </c>
      <c r="L110" s="136" t="s">
        <v>42</v>
      </c>
      <c r="M110" s="34">
        <v>109</v>
      </c>
      <c r="N110" s="120"/>
      <c r="O110" s="121"/>
      <c r="P110" s="119"/>
      <c r="Q110" s="119"/>
      <c r="R110" s="119"/>
      <c r="S110" s="131"/>
      <c r="T110" s="131"/>
      <c r="U110" s="124"/>
      <c r="V110" s="119"/>
      <c r="W110" s="119"/>
      <c r="X110" s="119"/>
      <c r="Y110" s="131"/>
      <c r="Z110" s="119"/>
      <c r="AA110" s="119"/>
      <c r="AB110" s="119"/>
      <c r="AC110" s="123"/>
      <c r="AD110" s="119"/>
    </row>
    <row r="111" spans="1:30" ht="155" x14ac:dyDescent="0.35">
      <c r="A111" s="164" t="s">
        <v>340</v>
      </c>
      <c r="B111" s="158" t="s">
        <v>447</v>
      </c>
      <c r="C111" s="158" t="s">
        <v>452</v>
      </c>
      <c r="D111" s="158" t="s">
        <v>449</v>
      </c>
      <c r="E111" s="158" t="s">
        <v>453</v>
      </c>
      <c r="F111" s="159" t="s">
        <v>45</v>
      </c>
      <c r="G111" s="8">
        <v>0.75</v>
      </c>
      <c r="H111" s="117" t="s">
        <v>40</v>
      </c>
      <c r="I111" s="126" t="s">
        <v>454</v>
      </c>
      <c r="J111" s="136" t="s">
        <v>42</v>
      </c>
      <c r="K111" s="149" t="str">
        <f t="shared" si="8"/>
        <v>N/A</v>
      </c>
      <c r="L111" s="136" t="s">
        <v>42</v>
      </c>
      <c r="M111" s="34">
        <v>110</v>
      </c>
      <c r="N111" s="120"/>
      <c r="O111" s="121"/>
      <c r="P111" s="119"/>
      <c r="Q111" s="119"/>
      <c r="R111" s="119"/>
      <c r="S111" s="131"/>
      <c r="T111" s="131"/>
      <c r="U111" s="122"/>
      <c r="V111" s="119"/>
      <c r="W111" s="119"/>
      <c r="X111" s="119"/>
      <c r="Y111" s="131"/>
      <c r="Z111" s="119"/>
      <c r="AA111" s="119"/>
      <c r="AB111" s="119"/>
      <c r="AC111" s="123"/>
      <c r="AD111" s="119"/>
    </row>
    <row r="112" spans="1:30" ht="201.5" x14ac:dyDescent="0.35">
      <c r="A112" s="17" t="s">
        <v>340</v>
      </c>
      <c r="B112" s="17" t="s">
        <v>455</v>
      </c>
      <c r="C112" s="17" t="s">
        <v>456</v>
      </c>
      <c r="D112" s="17" t="s">
        <v>457</v>
      </c>
      <c r="E112" s="17" t="s">
        <v>458</v>
      </c>
      <c r="F112" s="26" t="s">
        <v>45</v>
      </c>
      <c r="G112" s="8">
        <v>0.05</v>
      </c>
      <c r="H112" s="117" t="s">
        <v>40</v>
      </c>
      <c r="I112" s="142" t="s">
        <v>459</v>
      </c>
      <c r="J112" s="136" t="s">
        <v>42</v>
      </c>
      <c r="K112" s="155" t="str">
        <f t="shared" ref="K112:K125" si="9">IF(J112="N/A","N/A")</f>
        <v>N/A</v>
      </c>
      <c r="L112" s="136" t="s">
        <v>42</v>
      </c>
      <c r="M112" s="34">
        <v>111</v>
      </c>
      <c r="N112" s="30"/>
      <c r="O112" s="76"/>
      <c r="P112" s="17"/>
      <c r="Q112" s="17"/>
      <c r="R112" s="6"/>
      <c r="S112" s="71"/>
      <c r="T112" s="71"/>
      <c r="U112" s="12"/>
      <c r="V112" s="45"/>
      <c r="W112" s="23"/>
      <c r="X112" s="23"/>
      <c r="Y112" s="71"/>
      <c r="Z112" s="17"/>
      <c r="AA112" s="17"/>
      <c r="AB112" s="29"/>
      <c r="AC112" s="17"/>
      <c r="AD112" s="17"/>
    </row>
    <row r="113" spans="1:30" ht="77.5" x14ac:dyDescent="0.35">
      <c r="A113" s="17" t="s">
        <v>340</v>
      </c>
      <c r="B113" s="17" t="s">
        <v>455</v>
      </c>
      <c r="C113" s="17" t="s">
        <v>460</v>
      </c>
      <c r="D113" s="17" t="s">
        <v>457</v>
      </c>
      <c r="E113" s="17" t="s">
        <v>461</v>
      </c>
      <c r="F113" s="6" t="s">
        <v>45</v>
      </c>
      <c r="G113" s="8">
        <v>1</v>
      </c>
      <c r="H113" s="117" t="s">
        <v>46</v>
      </c>
      <c r="I113" s="126" t="s">
        <v>462</v>
      </c>
      <c r="J113" s="136" t="s">
        <v>42</v>
      </c>
      <c r="K113" s="149" t="str">
        <f>IF(J113="N/A","N/A")</f>
        <v>N/A</v>
      </c>
      <c r="L113" s="136" t="s">
        <v>42</v>
      </c>
      <c r="M113" s="34">
        <v>112</v>
      </c>
      <c r="N113" s="30"/>
      <c r="O113" s="76"/>
      <c r="P113" s="17"/>
      <c r="Q113" s="17"/>
      <c r="R113" s="6"/>
      <c r="S113" s="71"/>
      <c r="T113" s="71"/>
      <c r="U113" s="10"/>
      <c r="V113" s="45"/>
      <c r="W113" s="23"/>
      <c r="X113" s="23"/>
      <c r="Y113" s="71"/>
      <c r="Z113" s="17"/>
      <c r="AA113" s="17"/>
      <c r="AB113" s="29"/>
      <c r="AC113" s="17"/>
      <c r="AD113" s="17"/>
    </row>
    <row r="114" spans="1:30" s="56" customFormat="1" ht="139.5" x14ac:dyDescent="0.35">
      <c r="A114" s="17" t="s">
        <v>340</v>
      </c>
      <c r="B114" s="17" t="s">
        <v>463</v>
      </c>
      <c r="C114" s="17" t="s">
        <v>464</v>
      </c>
      <c r="D114" s="17" t="s">
        <v>465</v>
      </c>
      <c r="E114" s="17" t="s">
        <v>466</v>
      </c>
      <c r="F114" s="6" t="s">
        <v>45</v>
      </c>
      <c r="G114" s="8">
        <v>0.5</v>
      </c>
      <c r="H114" s="117" t="s">
        <v>40</v>
      </c>
      <c r="I114" s="126" t="s">
        <v>467</v>
      </c>
      <c r="J114" s="136" t="s">
        <v>42</v>
      </c>
      <c r="K114" s="149" t="str">
        <f>IF(J114="N/A","N/A")</f>
        <v>N/A</v>
      </c>
      <c r="L114" s="136" t="s">
        <v>42</v>
      </c>
      <c r="M114" s="34">
        <v>113</v>
      </c>
      <c r="N114" s="54"/>
      <c r="O114" s="76"/>
      <c r="P114" s="17"/>
      <c r="Q114" s="6"/>
      <c r="R114" s="6"/>
      <c r="S114" s="71"/>
      <c r="T114" s="71"/>
      <c r="U114" s="71"/>
      <c r="V114" s="45"/>
      <c r="W114" s="7"/>
      <c r="X114" s="7"/>
      <c r="Y114" s="71"/>
      <c r="Z114" s="17"/>
      <c r="AA114" s="17"/>
      <c r="AB114" s="29"/>
      <c r="AC114" s="17"/>
      <c r="AD114" s="17"/>
    </row>
    <row r="115" spans="1:30" s="16" customFormat="1" ht="108.5" x14ac:dyDescent="0.35">
      <c r="A115" s="6" t="s">
        <v>340</v>
      </c>
      <c r="B115" s="17" t="s">
        <v>468</v>
      </c>
      <c r="C115" s="17" t="s">
        <v>469</v>
      </c>
      <c r="D115" s="6" t="s">
        <v>115</v>
      </c>
      <c r="E115" s="6" t="s">
        <v>470</v>
      </c>
      <c r="F115" s="6" t="s">
        <v>45</v>
      </c>
      <c r="G115" s="8">
        <v>0.5</v>
      </c>
      <c r="H115" s="117" t="s">
        <v>40</v>
      </c>
      <c r="I115" s="134" t="s">
        <v>471</v>
      </c>
      <c r="J115" s="143" t="s">
        <v>472</v>
      </c>
      <c r="K115" s="137" t="s">
        <v>42</v>
      </c>
      <c r="L115" s="135" t="s">
        <v>473</v>
      </c>
      <c r="M115" s="34">
        <v>114</v>
      </c>
      <c r="N115" s="30"/>
      <c r="O115" s="76"/>
      <c r="P115" s="17"/>
      <c r="Q115" s="17"/>
      <c r="R115" s="6"/>
      <c r="S115" s="71"/>
      <c r="T115" s="71"/>
      <c r="U115" s="71"/>
      <c r="V115" s="45"/>
      <c r="W115" s="23"/>
      <c r="X115" s="23"/>
      <c r="Y115" s="71"/>
      <c r="Z115" s="17"/>
      <c r="AA115" s="17"/>
      <c r="AB115" s="29"/>
      <c r="AC115" s="17"/>
      <c r="AD115" s="17"/>
    </row>
    <row r="116" spans="1:30" s="16" customFormat="1" ht="124" x14ac:dyDescent="0.35">
      <c r="A116" s="17" t="s">
        <v>340</v>
      </c>
      <c r="B116" s="17" t="s">
        <v>468</v>
      </c>
      <c r="C116" s="17" t="s">
        <v>130</v>
      </c>
      <c r="D116" s="17" t="s">
        <v>115</v>
      </c>
      <c r="E116" s="17" t="s">
        <v>238</v>
      </c>
      <c r="F116" s="6" t="s">
        <v>45</v>
      </c>
      <c r="G116" s="8">
        <v>0.72499999999999998</v>
      </c>
      <c r="H116" s="117" t="s">
        <v>40</v>
      </c>
      <c r="I116" s="126" t="s">
        <v>474</v>
      </c>
      <c r="J116" s="136" t="s">
        <v>42</v>
      </c>
      <c r="K116" s="149" t="str">
        <f>IF(J116="N/A","N/A")</f>
        <v>N/A</v>
      </c>
      <c r="L116" s="136" t="s">
        <v>42</v>
      </c>
      <c r="M116" s="34">
        <v>115</v>
      </c>
      <c r="N116" s="30"/>
      <c r="O116" s="76"/>
      <c r="P116" s="17"/>
      <c r="Q116" s="17"/>
      <c r="R116" s="6"/>
      <c r="S116" s="71"/>
      <c r="T116" s="71"/>
      <c r="U116" s="71"/>
      <c r="V116" s="45"/>
      <c r="W116" s="23"/>
      <c r="X116" s="23"/>
      <c r="Y116" s="71"/>
      <c r="Z116" s="17"/>
      <c r="AA116" s="17"/>
      <c r="AB116" s="29"/>
      <c r="AC116" s="17"/>
      <c r="AD116" s="17"/>
    </row>
    <row r="117" spans="1:30" s="56" customFormat="1" ht="124" x14ac:dyDescent="0.35">
      <c r="A117" s="17" t="s">
        <v>340</v>
      </c>
      <c r="B117" s="17" t="s">
        <v>468</v>
      </c>
      <c r="C117" s="17" t="s">
        <v>475</v>
      </c>
      <c r="D117" s="17" t="s">
        <v>115</v>
      </c>
      <c r="E117" s="17" t="s">
        <v>476</v>
      </c>
      <c r="F117" s="6" t="s">
        <v>39</v>
      </c>
      <c r="G117" s="8">
        <v>0.5</v>
      </c>
      <c r="H117" s="117" t="s">
        <v>40</v>
      </c>
      <c r="I117" s="126" t="s">
        <v>477</v>
      </c>
      <c r="J117" s="136" t="s">
        <v>42</v>
      </c>
      <c r="K117" s="149" t="str">
        <f>IF(J117="N/A","N/A")</f>
        <v>N/A</v>
      </c>
      <c r="L117" s="136" t="s">
        <v>42</v>
      </c>
      <c r="M117" s="34">
        <v>116</v>
      </c>
      <c r="N117" s="54"/>
      <c r="O117" s="76"/>
      <c r="P117" s="17"/>
      <c r="Q117" s="6"/>
      <c r="R117" s="6"/>
      <c r="S117" s="71"/>
      <c r="T117" s="71"/>
      <c r="U117" s="4"/>
      <c r="V117" s="45"/>
      <c r="W117" s="7"/>
      <c r="X117" s="7"/>
      <c r="Y117" s="71"/>
      <c r="Z117" s="17"/>
      <c r="AA117" s="17"/>
      <c r="AB117" s="29"/>
      <c r="AC117" s="17"/>
      <c r="AD117" s="17"/>
    </row>
    <row r="118" spans="1:30" s="21" customFormat="1" ht="201.5" x14ac:dyDescent="0.35">
      <c r="A118" s="6" t="s">
        <v>340</v>
      </c>
      <c r="B118" s="17" t="s">
        <v>468</v>
      </c>
      <c r="C118" s="17" t="s">
        <v>478</v>
      </c>
      <c r="D118" s="6" t="s">
        <v>115</v>
      </c>
      <c r="E118" s="6" t="s">
        <v>479</v>
      </c>
      <c r="F118" s="6" t="s">
        <v>45</v>
      </c>
      <c r="G118" s="8">
        <v>0.16666666666666666</v>
      </c>
      <c r="H118" s="117" t="s">
        <v>40</v>
      </c>
      <c r="I118" s="134" t="s">
        <v>480</v>
      </c>
      <c r="J118" s="128" t="s">
        <v>42</v>
      </c>
      <c r="K118" s="149" t="str">
        <f t="shared" si="6"/>
        <v>N/A</v>
      </c>
      <c r="L118" s="136" t="s">
        <v>42</v>
      </c>
      <c r="M118" s="34">
        <v>117</v>
      </c>
      <c r="N118" s="30"/>
      <c r="O118" s="76"/>
      <c r="P118" s="17"/>
      <c r="Q118" s="42"/>
      <c r="R118" s="18"/>
      <c r="S118" s="71"/>
      <c r="T118" s="71"/>
      <c r="U118" s="71"/>
      <c r="V118" s="45"/>
      <c r="W118" s="23"/>
      <c r="X118" s="23"/>
      <c r="Y118" s="71"/>
      <c r="Z118" s="17"/>
      <c r="AA118" s="17"/>
      <c r="AB118" s="29"/>
      <c r="AC118" s="17"/>
      <c r="AD118" s="17"/>
    </row>
    <row r="119" spans="1:30" ht="93" x14ac:dyDescent="0.35">
      <c r="A119" s="17" t="s">
        <v>340</v>
      </c>
      <c r="B119" s="17" t="s">
        <v>468</v>
      </c>
      <c r="C119" s="17" t="s">
        <v>481</v>
      </c>
      <c r="D119" s="17" t="s">
        <v>115</v>
      </c>
      <c r="E119" s="42" t="s">
        <v>482</v>
      </c>
      <c r="F119" s="6" t="s">
        <v>39</v>
      </c>
      <c r="G119" s="8">
        <v>0.75</v>
      </c>
      <c r="H119" s="117" t="s">
        <v>40</v>
      </c>
      <c r="I119" s="126" t="s">
        <v>483</v>
      </c>
      <c r="J119" s="136" t="s">
        <v>42</v>
      </c>
      <c r="K119" s="149" t="str">
        <f>IF(J119="N/A","N/A")</f>
        <v>N/A</v>
      </c>
      <c r="L119" s="136" t="s">
        <v>42</v>
      </c>
      <c r="M119" s="34">
        <v>118</v>
      </c>
      <c r="N119" s="30"/>
      <c r="O119" s="76"/>
      <c r="P119" s="17"/>
      <c r="Q119" s="17"/>
      <c r="R119" s="16"/>
      <c r="S119" s="71"/>
      <c r="T119" s="71"/>
      <c r="U119" s="71"/>
      <c r="V119" s="45"/>
      <c r="W119" s="23"/>
      <c r="X119" s="23"/>
      <c r="Y119" s="71"/>
      <c r="Z119" s="17"/>
      <c r="AA119" s="17"/>
      <c r="AB119" s="29"/>
      <c r="AC119" s="17"/>
      <c r="AD119" s="17"/>
    </row>
    <row r="120" spans="1:30" ht="93" x14ac:dyDescent="0.35">
      <c r="A120" s="17" t="s">
        <v>340</v>
      </c>
      <c r="B120" s="17" t="s">
        <v>484</v>
      </c>
      <c r="C120" s="17" t="s">
        <v>282</v>
      </c>
      <c r="D120" s="17" t="s">
        <v>485</v>
      </c>
      <c r="E120" s="17" t="s">
        <v>486</v>
      </c>
      <c r="F120" s="6" t="s">
        <v>45</v>
      </c>
      <c r="G120" s="8">
        <v>1</v>
      </c>
      <c r="H120" s="117" t="s">
        <v>46</v>
      </c>
      <c r="I120" s="126" t="s">
        <v>487</v>
      </c>
      <c r="J120" s="136" t="s">
        <v>42</v>
      </c>
      <c r="K120" s="149" t="str">
        <f t="shared" si="9"/>
        <v>N/A</v>
      </c>
      <c r="L120" s="136" t="s">
        <v>42</v>
      </c>
      <c r="M120" s="34">
        <v>119</v>
      </c>
      <c r="N120" s="30"/>
      <c r="O120" s="76"/>
      <c r="P120" s="17"/>
      <c r="Q120" s="17"/>
      <c r="R120" s="16"/>
      <c r="S120" s="71"/>
      <c r="T120" s="71"/>
      <c r="U120" s="71"/>
      <c r="V120" s="45"/>
      <c r="W120" s="23"/>
      <c r="X120" s="23"/>
      <c r="Y120" s="71"/>
      <c r="Z120" s="17"/>
      <c r="AA120" s="17"/>
      <c r="AB120" s="29"/>
      <c r="AC120" s="17"/>
      <c r="AD120" s="17"/>
    </row>
    <row r="121" spans="1:30" ht="139.5" x14ac:dyDescent="0.35">
      <c r="A121" s="17" t="s">
        <v>340</v>
      </c>
      <c r="B121" s="17" t="s">
        <v>484</v>
      </c>
      <c r="C121" s="17" t="s">
        <v>488</v>
      </c>
      <c r="D121" s="17" t="s">
        <v>485</v>
      </c>
      <c r="E121" s="17" t="s">
        <v>489</v>
      </c>
      <c r="F121" s="6" t="s">
        <v>45</v>
      </c>
      <c r="G121" s="8">
        <v>0.05</v>
      </c>
      <c r="H121" s="117" t="s">
        <v>40</v>
      </c>
      <c r="I121" s="126" t="s">
        <v>490</v>
      </c>
      <c r="J121" s="136" t="s">
        <v>42</v>
      </c>
      <c r="K121" s="149" t="str">
        <f t="shared" si="9"/>
        <v>N/A</v>
      </c>
      <c r="L121" s="136" t="s">
        <v>42</v>
      </c>
      <c r="M121" s="34">
        <v>120</v>
      </c>
      <c r="N121" s="30"/>
      <c r="O121" s="76"/>
      <c r="P121" s="17"/>
      <c r="Q121" s="43"/>
      <c r="R121" s="14"/>
      <c r="S121" s="71"/>
      <c r="T121" s="71"/>
      <c r="U121" s="71"/>
      <c r="V121" s="45"/>
      <c r="W121" s="23"/>
      <c r="X121" s="23"/>
      <c r="Y121" s="71"/>
      <c r="Z121" s="17"/>
      <c r="AA121" s="17"/>
      <c r="AB121" s="29"/>
      <c r="AC121" s="17"/>
      <c r="AD121" s="17"/>
    </row>
    <row r="122" spans="1:30" ht="46.5" x14ac:dyDescent="0.35">
      <c r="A122" s="17" t="s">
        <v>340</v>
      </c>
      <c r="B122" s="17" t="s">
        <v>484</v>
      </c>
      <c r="C122" s="17" t="s">
        <v>491</v>
      </c>
      <c r="D122" s="17" t="s">
        <v>485</v>
      </c>
      <c r="E122" s="43" t="s">
        <v>288</v>
      </c>
      <c r="F122" s="6" t="s">
        <v>45</v>
      </c>
      <c r="G122" s="8">
        <v>0.4</v>
      </c>
      <c r="H122" s="117" t="s">
        <v>40</v>
      </c>
      <c r="I122" s="126" t="s">
        <v>492</v>
      </c>
      <c r="J122" s="136" t="s">
        <v>42</v>
      </c>
      <c r="K122" s="149" t="str">
        <f t="shared" si="9"/>
        <v>N/A</v>
      </c>
      <c r="L122" s="136" t="s">
        <v>42</v>
      </c>
      <c r="M122" s="34">
        <v>121</v>
      </c>
      <c r="N122" s="30"/>
      <c r="O122" s="76"/>
      <c r="P122" s="17"/>
      <c r="Q122" s="46"/>
      <c r="R122" s="14"/>
      <c r="S122" s="71"/>
      <c r="T122" s="71"/>
      <c r="U122" s="71"/>
      <c r="V122" s="45"/>
      <c r="W122" s="23"/>
      <c r="X122" s="23"/>
      <c r="Y122" s="71"/>
      <c r="Z122" s="17"/>
      <c r="AA122" s="17"/>
      <c r="AB122" s="29"/>
      <c r="AC122" s="17"/>
      <c r="AD122" s="17"/>
    </row>
    <row r="123" spans="1:30" ht="46.5" x14ac:dyDescent="0.35">
      <c r="A123" s="17" t="s">
        <v>340</v>
      </c>
      <c r="B123" s="17" t="s">
        <v>484</v>
      </c>
      <c r="C123" s="17" t="s">
        <v>493</v>
      </c>
      <c r="D123" s="17" t="s">
        <v>485</v>
      </c>
      <c r="E123" s="17" t="s">
        <v>494</v>
      </c>
      <c r="F123" s="9" t="s">
        <v>45</v>
      </c>
      <c r="G123" s="8">
        <v>1</v>
      </c>
      <c r="H123" s="117" t="s">
        <v>46</v>
      </c>
      <c r="I123" s="126" t="s">
        <v>495</v>
      </c>
      <c r="J123" s="136" t="s">
        <v>42</v>
      </c>
      <c r="K123" s="149" t="str">
        <f t="shared" si="9"/>
        <v>N/A</v>
      </c>
      <c r="L123" s="136" t="s">
        <v>42</v>
      </c>
      <c r="M123" s="34">
        <v>122</v>
      </c>
      <c r="N123" s="30"/>
      <c r="O123" s="76"/>
      <c r="P123" s="17"/>
      <c r="Q123" s="42"/>
      <c r="R123" s="14"/>
      <c r="S123" s="71"/>
      <c r="T123" s="71"/>
      <c r="U123" s="71"/>
      <c r="V123" s="45"/>
      <c r="W123" s="23"/>
      <c r="X123" s="23"/>
      <c r="Y123" s="71"/>
      <c r="Z123" s="17"/>
      <c r="AA123" s="17"/>
      <c r="AB123" s="29"/>
      <c r="AC123" s="17"/>
      <c r="AD123" s="17"/>
    </row>
    <row r="124" spans="1:30" ht="46.5" x14ac:dyDescent="0.35">
      <c r="A124" s="17" t="s">
        <v>340</v>
      </c>
      <c r="B124" s="17" t="s">
        <v>484</v>
      </c>
      <c r="C124" s="17" t="s">
        <v>496</v>
      </c>
      <c r="D124" s="17" t="s">
        <v>485</v>
      </c>
      <c r="E124" s="42" t="s">
        <v>497</v>
      </c>
      <c r="F124" s="6" t="s">
        <v>45</v>
      </c>
      <c r="G124" s="8">
        <v>0</v>
      </c>
      <c r="H124" s="117" t="s">
        <v>287</v>
      </c>
      <c r="I124" s="126" t="s">
        <v>498</v>
      </c>
      <c r="J124" s="136" t="s">
        <v>42</v>
      </c>
      <c r="K124" s="149" t="str">
        <f t="shared" si="9"/>
        <v>N/A</v>
      </c>
      <c r="L124" s="136" t="s">
        <v>42</v>
      </c>
      <c r="M124" s="34">
        <v>123</v>
      </c>
      <c r="O124" s="76"/>
      <c r="P124" s="17"/>
      <c r="Q124" s="17"/>
      <c r="R124" s="16"/>
      <c r="S124" s="71"/>
      <c r="T124" s="71"/>
      <c r="U124" s="71"/>
      <c r="V124" s="45"/>
      <c r="W124" s="23"/>
      <c r="X124" s="23"/>
      <c r="Y124" s="71"/>
      <c r="Z124" s="17"/>
      <c r="AA124" s="17"/>
      <c r="AB124" s="24"/>
      <c r="AC124" s="17"/>
      <c r="AD124" s="17"/>
    </row>
    <row r="125" spans="1:30" s="57" customFormat="1" ht="93" x14ac:dyDescent="0.35">
      <c r="A125" s="17" t="s">
        <v>340</v>
      </c>
      <c r="B125" s="17" t="s">
        <v>484</v>
      </c>
      <c r="C125" s="17" t="s">
        <v>499</v>
      </c>
      <c r="D125" s="17" t="s">
        <v>485</v>
      </c>
      <c r="E125" s="17" t="s">
        <v>500</v>
      </c>
      <c r="F125" s="6" t="s">
        <v>45</v>
      </c>
      <c r="G125" s="8">
        <v>0.125</v>
      </c>
      <c r="H125" s="117" t="s">
        <v>40</v>
      </c>
      <c r="I125" s="126" t="s">
        <v>501</v>
      </c>
      <c r="J125" s="136" t="s">
        <v>42</v>
      </c>
      <c r="K125" s="149" t="str">
        <f t="shared" si="9"/>
        <v>N/A</v>
      </c>
      <c r="L125" s="136" t="s">
        <v>42</v>
      </c>
      <c r="M125" s="34">
        <v>124</v>
      </c>
      <c r="N125" s="54"/>
      <c r="O125" s="76"/>
      <c r="P125" s="17"/>
      <c r="Q125" s="26"/>
      <c r="R125" s="26"/>
      <c r="S125" s="71"/>
      <c r="T125" s="2"/>
      <c r="U125" s="71"/>
      <c r="V125" s="45"/>
      <c r="W125" s="7"/>
      <c r="X125" s="7"/>
      <c r="Y125" s="71"/>
      <c r="Z125" s="17"/>
      <c r="AA125" s="17"/>
      <c r="AB125" s="29"/>
      <c r="AC125" s="17"/>
      <c r="AD125" s="17"/>
    </row>
    <row r="126" spans="1:30" s="57" customFormat="1" ht="409.5" x14ac:dyDescent="0.35">
      <c r="A126" s="6" t="s">
        <v>340</v>
      </c>
      <c r="B126" s="17" t="s">
        <v>502</v>
      </c>
      <c r="C126" s="17" t="s">
        <v>294</v>
      </c>
      <c r="D126" s="6" t="s">
        <v>503</v>
      </c>
      <c r="E126" s="26" t="s">
        <v>504</v>
      </c>
      <c r="F126" s="6" t="s">
        <v>45</v>
      </c>
      <c r="G126" s="8">
        <v>0.74</v>
      </c>
      <c r="H126" s="117" t="s">
        <v>40</v>
      </c>
      <c r="I126" s="134" t="s">
        <v>505</v>
      </c>
      <c r="J126" s="128" t="s">
        <v>506</v>
      </c>
      <c r="K126" s="137" t="s">
        <v>42</v>
      </c>
      <c r="L126" s="135" t="s">
        <v>42</v>
      </c>
      <c r="M126" s="34">
        <v>125</v>
      </c>
      <c r="N126" s="54"/>
      <c r="O126" s="76"/>
      <c r="P126" s="17"/>
      <c r="Q126" s="6"/>
      <c r="R126" s="6"/>
      <c r="S126" s="71"/>
      <c r="T126" s="2"/>
      <c r="U126" s="28"/>
      <c r="V126" s="45"/>
      <c r="W126" s="7"/>
      <c r="X126" s="7"/>
      <c r="Y126" s="71"/>
      <c r="Z126" s="17"/>
      <c r="AA126" s="17"/>
      <c r="AB126" s="29"/>
      <c r="AC126" s="17"/>
      <c r="AD126" s="17"/>
    </row>
    <row r="127" spans="1:30" ht="108.5" x14ac:dyDescent="0.35">
      <c r="A127" s="6" t="s">
        <v>340</v>
      </c>
      <c r="B127" s="17" t="s">
        <v>507</v>
      </c>
      <c r="C127" s="17" t="s">
        <v>300</v>
      </c>
      <c r="D127" s="6" t="s">
        <v>508</v>
      </c>
      <c r="E127" s="6" t="s">
        <v>509</v>
      </c>
      <c r="F127" s="6" t="s">
        <v>45</v>
      </c>
      <c r="G127" s="8">
        <v>0.3</v>
      </c>
      <c r="H127" s="117" t="s">
        <v>40</v>
      </c>
      <c r="I127" s="144" t="s">
        <v>510</v>
      </c>
      <c r="J127" s="128" t="s">
        <v>42</v>
      </c>
      <c r="K127" s="149" t="str">
        <f t="shared" ref="K127:K132" si="10">IF(J127="N/A","N/A")</f>
        <v>N/A</v>
      </c>
      <c r="L127" s="136" t="s">
        <v>42</v>
      </c>
      <c r="M127" s="34">
        <v>126</v>
      </c>
      <c r="N127" s="30"/>
      <c r="O127" s="76"/>
      <c r="P127" s="17"/>
      <c r="Q127" s="17"/>
      <c r="R127" s="6"/>
      <c r="S127" s="71"/>
      <c r="T127" s="2"/>
      <c r="U127" s="71"/>
      <c r="V127" s="45"/>
      <c r="W127" s="23"/>
      <c r="X127" s="23"/>
      <c r="Y127" s="71"/>
      <c r="Z127" s="17"/>
      <c r="AA127" s="17"/>
      <c r="AB127" s="29"/>
      <c r="AC127" s="17"/>
      <c r="AD127" s="17"/>
    </row>
    <row r="128" spans="1:30" ht="217" x14ac:dyDescent="0.35">
      <c r="A128" s="17" t="s">
        <v>340</v>
      </c>
      <c r="B128" s="17" t="s">
        <v>511</v>
      </c>
      <c r="C128" s="17" t="s">
        <v>512</v>
      </c>
      <c r="D128" s="17" t="s">
        <v>175</v>
      </c>
      <c r="E128" s="17" t="s">
        <v>513</v>
      </c>
      <c r="F128" s="6" t="s">
        <v>45</v>
      </c>
      <c r="G128" s="8">
        <v>0.1875</v>
      </c>
      <c r="H128" s="117" t="s">
        <v>40</v>
      </c>
      <c r="I128" s="126" t="s">
        <v>514</v>
      </c>
      <c r="J128" s="136" t="s">
        <v>42</v>
      </c>
      <c r="K128" s="149" t="str">
        <f t="shared" si="10"/>
        <v>N/A</v>
      </c>
      <c r="L128" s="136" t="s">
        <v>42</v>
      </c>
      <c r="M128" s="34">
        <v>127</v>
      </c>
      <c r="N128" s="30"/>
      <c r="O128" s="76"/>
      <c r="P128" s="17"/>
      <c r="Q128" s="17"/>
      <c r="R128" s="6"/>
      <c r="S128" s="2"/>
      <c r="T128" s="2"/>
      <c r="U128" s="2"/>
      <c r="V128" s="45"/>
      <c r="W128" s="23"/>
      <c r="X128" s="23"/>
      <c r="Y128" s="71"/>
      <c r="Z128" s="17"/>
      <c r="AA128" s="17"/>
      <c r="AB128" s="29"/>
      <c r="AC128" s="17"/>
      <c r="AD128" s="17"/>
    </row>
    <row r="129" spans="1:30" ht="93" x14ac:dyDescent="0.35">
      <c r="A129" s="17" t="s">
        <v>515</v>
      </c>
      <c r="B129" s="17" t="s">
        <v>516</v>
      </c>
      <c r="C129" s="17" t="s">
        <v>517</v>
      </c>
      <c r="D129" s="17" t="s">
        <v>518</v>
      </c>
      <c r="E129" s="17" t="s">
        <v>519</v>
      </c>
      <c r="F129" s="6" t="s">
        <v>45</v>
      </c>
      <c r="G129" s="8">
        <v>0.75</v>
      </c>
      <c r="H129" s="117" t="s">
        <v>40</v>
      </c>
      <c r="I129" s="126" t="s">
        <v>520</v>
      </c>
      <c r="J129" s="136" t="s">
        <v>42</v>
      </c>
      <c r="K129" s="149" t="str">
        <f t="shared" si="10"/>
        <v>N/A</v>
      </c>
      <c r="L129" s="136" t="s">
        <v>42</v>
      </c>
      <c r="M129" s="34">
        <v>128</v>
      </c>
      <c r="N129" s="30"/>
      <c r="O129" s="76"/>
      <c r="P129" s="17"/>
      <c r="Q129" s="17"/>
      <c r="R129" s="6"/>
      <c r="S129" s="2"/>
      <c r="T129" s="2"/>
      <c r="U129" s="2"/>
      <c r="V129" s="45"/>
      <c r="W129" s="23"/>
      <c r="X129" s="23"/>
      <c r="Y129" s="71"/>
      <c r="Z129" s="17"/>
      <c r="AA129" s="17"/>
      <c r="AB129" s="29"/>
      <c r="AC129" s="17"/>
      <c r="AD129" s="17"/>
    </row>
    <row r="130" spans="1:30" ht="93" x14ac:dyDescent="0.35">
      <c r="A130" s="17" t="s">
        <v>515</v>
      </c>
      <c r="B130" s="17" t="s">
        <v>521</v>
      </c>
      <c r="C130" s="17" t="s">
        <v>522</v>
      </c>
      <c r="D130" s="17" t="s">
        <v>518</v>
      </c>
      <c r="E130" s="17" t="s">
        <v>523</v>
      </c>
      <c r="F130" s="6" t="s">
        <v>45</v>
      </c>
      <c r="G130" s="8">
        <v>0.8125</v>
      </c>
      <c r="H130" s="117" t="s">
        <v>40</v>
      </c>
      <c r="I130" s="126" t="s">
        <v>524</v>
      </c>
      <c r="J130" s="136" t="s">
        <v>42</v>
      </c>
      <c r="K130" s="149" t="str">
        <f t="shared" si="10"/>
        <v>N/A</v>
      </c>
      <c r="L130" s="136" t="s">
        <v>42</v>
      </c>
      <c r="M130" s="34">
        <v>129</v>
      </c>
      <c r="O130" s="76"/>
      <c r="P130" s="17"/>
      <c r="Q130" s="17"/>
      <c r="R130" s="6"/>
      <c r="S130" s="2"/>
      <c r="T130" s="2"/>
      <c r="U130" s="2"/>
      <c r="V130" s="45"/>
      <c r="W130" s="23"/>
      <c r="X130" s="23"/>
      <c r="Y130" s="71"/>
      <c r="Z130" s="17"/>
      <c r="AA130" s="17"/>
      <c r="AB130" s="24"/>
      <c r="AC130" s="17"/>
      <c r="AD130" s="17"/>
    </row>
    <row r="131" spans="1:30" ht="409.5" x14ac:dyDescent="0.35">
      <c r="A131" s="17" t="s">
        <v>515</v>
      </c>
      <c r="B131" s="17" t="s">
        <v>525</v>
      </c>
      <c r="C131" s="17" t="s">
        <v>526</v>
      </c>
      <c r="D131" s="17" t="s">
        <v>518</v>
      </c>
      <c r="E131" s="17" t="s">
        <v>527</v>
      </c>
      <c r="F131" s="6" t="s">
        <v>45</v>
      </c>
      <c r="G131" s="8">
        <v>0.875</v>
      </c>
      <c r="H131" s="117" t="s">
        <v>40</v>
      </c>
      <c r="I131" s="126" t="s">
        <v>528</v>
      </c>
      <c r="J131" s="136" t="s">
        <v>42</v>
      </c>
      <c r="K131" s="149" t="str">
        <f t="shared" si="10"/>
        <v>N/A</v>
      </c>
      <c r="L131" s="136" t="s">
        <v>42</v>
      </c>
      <c r="M131" s="34">
        <v>130</v>
      </c>
      <c r="N131" s="30"/>
      <c r="O131" s="76"/>
      <c r="P131" s="17"/>
      <c r="Q131" s="17"/>
      <c r="R131" s="6"/>
      <c r="S131" s="2"/>
      <c r="T131" s="2"/>
      <c r="U131" s="2"/>
      <c r="V131" s="45"/>
      <c r="W131" s="23"/>
      <c r="X131" s="23"/>
      <c r="Y131" s="71"/>
      <c r="Z131" s="17"/>
      <c r="AA131" s="17"/>
      <c r="AB131" s="29"/>
      <c r="AC131" s="17"/>
      <c r="AD131" s="17"/>
    </row>
    <row r="132" spans="1:30" s="57" customFormat="1" ht="409.5" x14ac:dyDescent="0.35">
      <c r="A132" s="17" t="s">
        <v>515</v>
      </c>
      <c r="B132" s="17" t="s">
        <v>529</v>
      </c>
      <c r="C132" s="17" t="s">
        <v>512</v>
      </c>
      <c r="D132" s="17" t="s">
        <v>518</v>
      </c>
      <c r="E132" s="17" t="s">
        <v>530</v>
      </c>
      <c r="F132" s="6" t="s">
        <v>45</v>
      </c>
      <c r="G132" s="8">
        <v>0.25</v>
      </c>
      <c r="H132" s="117" t="s">
        <v>40</v>
      </c>
      <c r="I132" s="126" t="s">
        <v>531</v>
      </c>
      <c r="J132" s="136" t="s">
        <v>42</v>
      </c>
      <c r="K132" s="149" t="str">
        <f t="shared" si="10"/>
        <v>N/A</v>
      </c>
      <c r="L132" s="136" t="s">
        <v>42</v>
      </c>
      <c r="M132" s="34">
        <v>131</v>
      </c>
      <c r="N132" s="54"/>
      <c r="O132" s="76"/>
      <c r="P132" s="17"/>
      <c r="Q132" s="6"/>
      <c r="R132" s="6"/>
      <c r="S132" s="2"/>
      <c r="T132" s="2"/>
      <c r="U132" s="2"/>
      <c r="V132" s="45"/>
      <c r="W132" s="7"/>
      <c r="X132" s="7"/>
      <c r="Y132" s="71"/>
      <c r="Z132" s="17"/>
      <c r="AA132" s="17"/>
      <c r="AB132" s="29"/>
      <c r="AC132" s="17"/>
      <c r="AD132" s="17"/>
    </row>
    <row r="133" spans="1:30" s="57" customFormat="1" ht="93" x14ac:dyDescent="0.35">
      <c r="A133" s="6" t="s">
        <v>515</v>
      </c>
      <c r="B133" s="17" t="s">
        <v>532</v>
      </c>
      <c r="C133" s="17" t="s">
        <v>533</v>
      </c>
      <c r="D133" s="6" t="s">
        <v>518</v>
      </c>
      <c r="E133" s="6" t="s">
        <v>534</v>
      </c>
      <c r="F133" s="6" t="s">
        <v>45</v>
      </c>
      <c r="G133" s="8">
        <v>0.4</v>
      </c>
      <c r="H133" s="117" t="s">
        <v>40</v>
      </c>
      <c r="I133" s="144" t="s">
        <v>535</v>
      </c>
      <c r="J133" s="128" t="s">
        <v>536</v>
      </c>
      <c r="K133" s="137" t="s">
        <v>42</v>
      </c>
      <c r="L133" s="135" t="s">
        <v>60</v>
      </c>
      <c r="M133" s="34">
        <v>132</v>
      </c>
      <c r="N133" s="54"/>
      <c r="O133" s="76"/>
      <c r="P133" s="17"/>
      <c r="Q133" s="6"/>
      <c r="R133" s="6"/>
      <c r="S133" s="2"/>
      <c r="T133" s="2"/>
      <c r="U133" s="2"/>
      <c r="V133" s="45"/>
      <c r="W133" s="7"/>
      <c r="X133" s="7"/>
      <c r="Y133" s="71"/>
      <c r="Z133" s="17"/>
      <c r="AA133" s="17"/>
      <c r="AB133" s="29"/>
      <c r="AC133" s="17"/>
      <c r="AD133" s="17"/>
    </row>
    <row r="134" spans="1:30" ht="93" x14ac:dyDescent="0.35">
      <c r="A134" s="6" t="s">
        <v>515</v>
      </c>
      <c r="B134" s="17" t="s">
        <v>537</v>
      </c>
      <c r="C134" s="17" t="s">
        <v>538</v>
      </c>
      <c r="D134" s="6" t="s">
        <v>518</v>
      </c>
      <c r="E134" s="6" t="s">
        <v>539</v>
      </c>
      <c r="F134" s="6" t="s">
        <v>45</v>
      </c>
      <c r="G134" s="8">
        <v>0.8</v>
      </c>
      <c r="H134" s="117" t="s">
        <v>40</v>
      </c>
      <c r="I134" s="134" t="s">
        <v>540</v>
      </c>
      <c r="J134" s="128" t="s">
        <v>42</v>
      </c>
      <c r="K134" s="149" t="str">
        <f t="shared" si="6"/>
        <v>N/A</v>
      </c>
      <c r="L134" s="136" t="s">
        <v>42</v>
      </c>
      <c r="M134" s="34">
        <v>133</v>
      </c>
      <c r="O134" s="76"/>
      <c r="P134" s="17"/>
      <c r="Q134" s="17"/>
      <c r="R134" s="6"/>
      <c r="S134" s="2"/>
      <c r="T134" s="2"/>
      <c r="U134" s="2"/>
      <c r="V134" s="45"/>
      <c r="W134" s="23"/>
      <c r="X134" s="23"/>
      <c r="Y134" s="71"/>
      <c r="Z134" s="17"/>
      <c r="AA134" s="17"/>
      <c r="AB134" s="24"/>
      <c r="AC134" s="17"/>
      <c r="AD134" s="17"/>
    </row>
    <row r="135" spans="1:30" s="57" customFormat="1" ht="409.5" x14ac:dyDescent="0.35">
      <c r="A135" s="17" t="s">
        <v>515</v>
      </c>
      <c r="B135" s="17" t="s">
        <v>541</v>
      </c>
      <c r="C135" s="17" t="s">
        <v>542</v>
      </c>
      <c r="D135" s="17" t="s">
        <v>518</v>
      </c>
      <c r="E135" s="17" t="s">
        <v>543</v>
      </c>
      <c r="F135" s="6" t="s">
        <v>45</v>
      </c>
      <c r="G135" s="8">
        <v>0.75</v>
      </c>
      <c r="H135" s="117" t="s">
        <v>40</v>
      </c>
      <c r="I135" s="126" t="s">
        <v>544</v>
      </c>
      <c r="J135" s="136" t="s">
        <v>42</v>
      </c>
      <c r="K135" s="149" t="str">
        <f>IF(J135="N/A","N/A")</f>
        <v>N/A</v>
      </c>
      <c r="L135" s="136" t="s">
        <v>42</v>
      </c>
      <c r="M135" s="34">
        <v>134</v>
      </c>
      <c r="N135" s="54"/>
      <c r="O135" s="76"/>
      <c r="P135" s="17"/>
      <c r="Q135" s="6"/>
      <c r="R135" s="6"/>
      <c r="S135" s="2"/>
      <c r="T135" s="2"/>
      <c r="U135" s="2"/>
      <c r="V135" s="45"/>
      <c r="W135" s="7"/>
      <c r="X135" s="7"/>
      <c r="Y135" s="71"/>
      <c r="Z135" s="17"/>
      <c r="AA135" s="17"/>
      <c r="AB135" s="29"/>
      <c r="AC135" s="17"/>
      <c r="AD135" s="17"/>
    </row>
    <row r="136" spans="1:30" s="57" customFormat="1" ht="93" x14ac:dyDescent="0.35">
      <c r="A136" s="6" t="s">
        <v>515</v>
      </c>
      <c r="B136" s="17" t="s">
        <v>545</v>
      </c>
      <c r="C136" s="17" t="s">
        <v>546</v>
      </c>
      <c r="D136" s="6" t="s">
        <v>518</v>
      </c>
      <c r="E136" s="6" t="s">
        <v>547</v>
      </c>
      <c r="F136" s="6" t="s">
        <v>39</v>
      </c>
      <c r="G136" s="8">
        <v>0.58333333333333337</v>
      </c>
      <c r="H136" s="117" t="s">
        <v>40</v>
      </c>
      <c r="I136" s="134" t="s">
        <v>548</v>
      </c>
      <c r="J136" s="136" t="s">
        <v>42</v>
      </c>
      <c r="K136" s="156" t="str">
        <f>IF(J136="N/A","N/A")</f>
        <v>N/A</v>
      </c>
      <c r="L136" s="137" t="s">
        <v>42</v>
      </c>
      <c r="M136" s="34">
        <v>135</v>
      </c>
      <c r="N136" s="54"/>
      <c r="O136" s="76"/>
      <c r="P136" s="17"/>
      <c r="Q136" s="6"/>
      <c r="R136" s="6"/>
      <c r="S136" s="2"/>
      <c r="T136" s="2"/>
      <c r="U136" s="2"/>
      <c r="V136" s="45"/>
      <c r="W136" s="7"/>
      <c r="X136" s="7"/>
      <c r="Y136" s="71"/>
      <c r="Z136" s="17"/>
      <c r="AA136" s="17"/>
      <c r="AB136" s="29"/>
      <c r="AC136" s="17"/>
      <c r="AD136" s="17"/>
    </row>
    <row r="137" spans="1:30" ht="248" x14ac:dyDescent="0.35">
      <c r="A137" s="6" t="s">
        <v>515</v>
      </c>
      <c r="B137" s="17" t="s">
        <v>549</v>
      </c>
      <c r="C137" s="17" t="s">
        <v>550</v>
      </c>
      <c r="D137" s="6" t="s">
        <v>518</v>
      </c>
      <c r="E137" s="6" t="s">
        <v>551</v>
      </c>
      <c r="F137" s="6" t="s">
        <v>45</v>
      </c>
      <c r="G137" s="8">
        <v>0.375</v>
      </c>
      <c r="H137" s="117" t="s">
        <v>40</v>
      </c>
      <c r="I137" s="134" t="s">
        <v>552</v>
      </c>
      <c r="J137" s="128" t="s">
        <v>42</v>
      </c>
      <c r="K137" s="149" t="str">
        <f t="shared" ref="K137" si="11">IF(J137="N/A","N/A")</f>
        <v>N/A</v>
      </c>
      <c r="L137" s="136" t="s">
        <v>42</v>
      </c>
      <c r="M137" s="34">
        <v>136</v>
      </c>
      <c r="N137" s="30"/>
      <c r="O137" s="76"/>
      <c r="P137" s="17"/>
      <c r="Q137" s="17"/>
      <c r="R137" s="6"/>
      <c r="S137" s="2"/>
      <c r="T137" s="2"/>
      <c r="U137" s="6"/>
      <c r="V137" s="45"/>
      <c r="W137" s="23"/>
      <c r="X137" s="23"/>
      <c r="Y137" s="71"/>
      <c r="Z137" s="17"/>
      <c r="AA137" s="17"/>
      <c r="AB137" s="29"/>
      <c r="AC137" s="17"/>
      <c r="AD137" s="17"/>
    </row>
    <row r="138" spans="1:30" ht="409.5" x14ac:dyDescent="0.35">
      <c r="A138" s="17" t="s">
        <v>515</v>
      </c>
      <c r="B138" s="17" t="s">
        <v>553</v>
      </c>
      <c r="C138" s="17" t="s">
        <v>300</v>
      </c>
      <c r="D138" s="17" t="s">
        <v>554</v>
      </c>
      <c r="E138" s="6" t="s">
        <v>555</v>
      </c>
      <c r="F138" s="6" t="s">
        <v>45</v>
      </c>
      <c r="G138" s="8">
        <v>1</v>
      </c>
      <c r="H138" s="117" t="s">
        <v>46</v>
      </c>
      <c r="I138" s="126" t="s">
        <v>556</v>
      </c>
      <c r="J138" s="136" t="s">
        <v>42</v>
      </c>
      <c r="K138" s="149" t="str">
        <f t="shared" ref="K138:K147" si="12">IF(J138="N/A","N/A")</f>
        <v>N/A</v>
      </c>
      <c r="L138" s="136" t="s">
        <v>42</v>
      </c>
      <c r="M138" s="34">
        <v>137</v>
      </c>
      <c r="N138" s="30"/>
      <c r="O138" s="76"/>
      <c r="P138" s="17"/>
      <c r="Q138" s="17"/>
      <c r="R138" s="6"/>
      <c r="S138" s="2"/>
      <c r="T138" s="2"/>
      <c r="U138" s="6"/>
      <c r="V138" s="45"/>
      <c r="W138" s="23"/>
      <c r="X138" s="23"/>
      <c r="Y138" s="71"/>
      <c r="Z138" s="17"/>
      <c r="AA138" s="17"/>
      <c r="AB138" s="29"/>
      <c r="AC138" s="17"/>
      <c r="AD138" s="17"/>
    </row>
    <row r="139" spans="1:30" ht="409.5" x14ac:dyDescent="0.35">
      <c r="A139" s="17" t="s">
        <v>515</v>
      </c>
      <c r="B139" s="17" t="s">
        <v>557</v>
      </c>
      <c r="C139" s="17" t="s">
        <v>558</v>
      </c>
      <c r="D139" s="17" t="s">
        <v>554</v>
      </c>
      <c r="E139" s="17" t="s">
        <v>559</v>
      </c>
      <c r="F139" s="6" t="s">
        <v>45</v>
      </c>
      <c r="G139" s="8">
        <v>0.7</v>
      </c>
      <c r="H139" s="117" t="s">
        <v>40</v>
      </c>
      <c r="I139" s="126" t="s">
        <v>560</v>
      </c>
      <c r="J139" s="136" t="s">
        <v>42</v>
      </c>
      <c r="K139" s="149" t="str">
        <f t="shared" si="12"/>
        <v>N/A</v>
      </c>
      <c r="L139" s="136" t="s">
        <v>42</v>
      </c>
      <c r="M139" s="34">
        <v>138</v>
      </c>
      <c r="N139" s="30"/>
      <c r="O139" s="76"/>
      <c r="P139" s="17"/>
      <c r="Q139" s="17"/>
      <c r="R139" s="6"/>
      <c r="S139" s="2"/>
      <c r="T139" s="2"/>
      <c r="U139" s="6"/>
      <c r="V139" s="45"/>
      <c r="W139" s="23"/>
      <c r="X139" s="23"/>
      <c r="Y139" s="71"/>
      <c r="Z139" s="17"/>
      <c r="AA139" s="17"/>
      <c r="AB139" s="29"/>
      <c r="AC139" s="17"/>
      <c r="AD139" s="17"/>
    </row>
    <row r="140" spans="1:30" ht="279" x14ac:dyDescent="0.35">
      <c r="A140" s="17" t="s">
        <v>515</v>
      </c>
      <c r="B140" s="17" t="s">
        <v>561</v>
      </c>
      <c r="C140" s="17" t="s">
        <v>562</v>
      </c>
      <c r="D140" s="17" t="s">
        <v>554</v>
      </c>
      <c r="E140" s="17" t="s">
        <v>563</v>
      </c>
      <c r="F140" s="6" t="s">
        <v>45</v>
      </c>
      <c r="G140" s="8">
        <v>0.7</v>
      </c>
      <c r="H140" s="117" t="s">
        <v>40</v>
      </c>
      <c r="I140" s="126" t="s">
        <v>564</v>
      </c>
      <c r="J140" s="136" t="s">
        <v>42</v>
      </c>
      <c r="K140" s="149" t="str">
        <f t="shared" si="12"/>
        <v>N/A</v>
      </c>
      <c r="L140" s="136" t="s">
        <v>42</v>
      </c>
      <c r="M140" s="34">
        <v>139</v>
      </c>
      <c r="N140" s="30"/>
      <c r="O140" s="76"/>
      <c r="P140" s="17"/>
      <c r="Q140" s="17"/>
      <c r="R140" s="6"/>
      <c r="S140" s="2"/>
      <c r="T140" s="2"/>
      <c r="U140" s="6"/>
      <c r="V140" s="45"/>
      <c r="W140" s="23"/>
      <c r="X140" s="23"/>
      <c r="Y140" s="71"/>
      <c r="Z140" s="17"/>
      <c r="AA140" s="17"/>
      <c r="AB140" s="29"/>
      <c r="AC140" s="17"/>
      <c r="AD140" s="17"/>
    </row>
    <row r="141" spans="1:30" ht="325.5" x14ac:dyDescent="0.35">
      <c r="A141" s="17" t="s">
        <v>515</v>
      </c>
      <c r="B141" s="17" t="s">
        <v>565</v>
      </c>
      <c r="C141" s="17" t="s">
        <v>566</v>
      </c>
      <c r="D141" s="17" t="s">
        <v>554</v>
      </c>
      <c r="E141" s="44" t="s">
        <v>567</v>
      </c>
      <c r="F141" s="6" t="s">
        <v>45</v>
      </c>
      <c r="G141" s="8">
        <v>0.625</v>
      </c>
      <c r="H141" s="117" t="s">
        <v>40</v>
      </c>
      <c r="I141" s="126" t="s">
        <v>568</v>
      </c>
      <c r="J141" s="136" t="s">
        <v>42</v>
      </c>
      <c r="K141" s="149" t="str">
        <f t="shared" si="12"/>
        <v>N/A</v>
      </c>
      <c r="L141" s="136" t="s">
        <v>42</v>
      </c>
      <c r="M141" s="34">
        <v>140</v>
      </c>
      <c r="N141" s="30"/>
      <c r="O141" s="76"/>
      <c r="P141" s="17"/>
      <c r="Q141" s="17"/>
      <c r="R141" s="6"/>
      <c r="S141" s="2"/>
      <c r="T141" s="2"/>
      <c r="U141" s="6"/>
      <c r="V141" s="45"/>
      <c r="W141" s="23"/>
      <c r="X141" s="23"/>
      <c r="Y141" s="71"/>
      <c r="Z141" s="17"/>
      <c r="AA141" s="17"/>
      <c r="AB141" s="29"/>
      <c r="AC141" s="17"/>
      <c r="AD141" s="17"/>
    </row>
    <row r="142" spans="1:30" ht="201.5" x14ac:dyDescent="0.35">
      <c r="A142" s="17" t="s">
        <v>515</v>
      </c>
      <c r="B142" s="17" t="s">
        <v>569</v>
      </c>
      <c r="C142" s="17" t="s">
        <v>570</v>
      </c>
      <c r="D142" s="17" t="s">
        <v>554</v>
      </c>
      <c r="E142" s="17" t="s">
        <v>571</v>
      </c>
      <c r="F142" s="6" t="s">
        <v>572</v>
      </c>
      <c r="G142" s="8">
        <v>0.9375</v>
      </c>
      <c r="H142" s="117" t="s">
        <v>40</v>
      </c>
      <c r="I142" s="126" t="s">
        <v>573</v>
      </c>
      <c r="J142" s="136" t="s">
        <v>42</v>
      </c>
      <c r="K142" s="149" t="str">
        <f t="shared" si="12"/>
        <v>N/A</v>
      </c>
      <c r="L142" s="136" t="s">
        <v>42</v>
      </c>
      <c r="M142" s="34">
        <v>141</v>
      </c>
      <c r="N142" s="30"/>
      <c r="O142" s="76"/>
      <c r="P142" s="17"/>
      <c r="Q142" s="17"/>
      <c r="R142" s="6"/>
      <c r="S142" s="2"/>
      <c r="T142" s="2"/>
      <c r="U142" s="6"/>
      <c r="V142" s="45"/>
      <c r="W142" s="23"/>
      <c r="X142" s="23"/>
      <c r="Y142" s="71"/>
      <c r="Z142" s="17"/>
      <c r="AA142" s="17"/>
      <c r="AB142" s="29"/>
      <c r="AC142" s="17"/>
      <c r="AD142" s="17"/>
    </row>
    <row r="143" spans="1:30" ht="409.5" x14ac:dyDescent="0.35">
      <c r="A143" s="17" t="s">
        <v>515</v>
      </c>
      <c r="B143" s="17" t="s">
        <v>574</v>
      </c>
      <c r="C143" s="17" t="s">
        <v>575</v>
      </c>
      <c r="D143" s="17" t="s">
        <v>576</v>
      </c>
      <c r="E143" s="17" t="s">
        <v>577</v>
      </c>
      <c r="F143" s="6" t="s">
        <v>45</v>
      </c>
      <c r="G143" s="8">
        <v>1</v>
      </c>
      <c r="H143" s="117" t="s">
        <v>46</v>
      </c>
      <c r="I143" s="126" t="s">
        <v>578</v>
      </c>
      <c r="J143" s="136" t="s">
        <v>42</v>
      </c>
      <c r="K143" s="149" t="str">
        <f t="shared" si="12"/>
        <v>N/A</v>
      </c>
      <c r="L143" s="136" t="s">
        <v>42</v>
      </c>
      <c r="M143" s="34">
        <v>142</v>
      </c>
      <c r="N143" s="30"/>
      <c r="O143" s="76"/>
      <c r="P143" s="17"/>
      <c r="Q143" s="17"/>
      <c r="R143" s="6"/>
      <c r="S143" s="2"/>
      <c r="T143" s="2"/>
      <c r="U143" s="6"/>
      <c r="V143" s="45"/>
      <c r="W143" s="23"/>
      <c r="X143" s="23"/>
      <c r="Y143" s="71"/>
      <c r="Z143" s="17"/>
      <c r="AA143" s="17"/>
      <c r="AB143" s="29"/>
      <c r="AC143" s="17"/>
      <c r="AD143" s="17"/>
    </row>
    <row r="144" spans="1:30" ht="139.5" x14ac:dyDescent="0.35">
      <c r="A144" s="17" t="s">
        <v>515</v>
      </c>
      <c r="B144" s="17" t="s">
        <v>579</v>
      </c>
      <c r="C144" s="17" t="s">
        <v>580</v>
      </c>
      <c r="D144" s="17" t="s">
        <v>576</v>
      </c>
      <c r="E144" s="17" t="s">
        <v>581</v>
      </c>
      <c r="F144" s="6" t="s">
        <v>45</v>
      </c>
      <c r="G144" s="8">
        <v>0.75</v>
      </c>
      <c r="H144" s="117" t="s">
        <v>40</v>
      </c>
      <c r="I144" s="126" t="s">
        <v>582</v>
      </c>
      <c r="J144" s="136" t="s">
        <v>42</v>
      </c>
      <c r="K144" s="149" t="str">
        <f t="shared" si="12"/>
        <v>N/A</v>
      </c>
      <c r="L144" s="136" t="s">
        <v>42</v>
      </c>
      <c r="M144" s="34">
        <v>143</v>
      </c>
      <c r="N144" s="30"/>
      <c r="O144" s="76"/>
      <c r="P144" s="17"/>
      <c r="Q144" s="17"/>
      <c r="R144" s="6"/>
      <c r="S144" s="2"/>
      <c r="T144" s="2"/>
      <c r="U144" s="6"/>
      <c r="V144" s="45"/>
      <c r="W144" s="23"/>
      <c r="X144" s="23"/>
      <c r="Y144" s="71"/>
      <c r="Z144" s="17"/>
      <c r="AA144" s="17"/>
      <c r="AB144" s="29"/>
      <c r="AC144" s="17"/>
      <c r="AD144" s="17"/>
    </row>
    <row r="145" spans="1:30" ht="387.5" x14ac:dyDescent="0.35">
      <c r="A145" s="17" t="s">
        <v>515</v>
      </c>
      <c r="B145" s="17" t="s">
        <v>583</v>
      </c>
      <c r="C145" s="17" t="s">
        <v>584</v>
      </c>
      <c r="D145" s="17" t="s">
        <v>576</v>
      </c>
      <c r="E145" s="44" t="s">
        <v>585</v>
      </c>
      <c r="F145" s="6" t="s">
        <v>45</v>
      </c>
      <c r="G145" s="8">
        <v>0.9</v>
      </c>
      <c r="H145" s="117" t="s">
        <v>40</v>
      </c>
      <c r="I145" s="126" t="s">
        <v>586</v>
      </c>
      <c r="J145" s="136" t="s">
        <v>42</v>
      </c>
      <c r="K145" s="149" t="str">
        <f t="shared" si="12"/>
        <v>N/A</v>
      </c>
      <c r="L145" s="136" t="s">
        <v>42</v>
      </c>
      <c r="M145" s="34">
        <v>144</v>
      </c>
      <c r="O145" s="76"/>
      <c r="P145" s="17"/>
      <c r="Q145" s="17"/>
      <c r="R145" s="6"/>
      <c r="S145" s="2"/>
      <c r="T145" s="6"/>
      <c r="U145" s="6"/>
      <c r="V145" s="45"/>
      <c r="W145" s="23"/>
      <c r="X145" s="23"/>
      <c r="Y145" s="71"/>
      <c r="Z145" s="17"/>
      <c r="AA145" s="17"/>
      <c r="AB145" s="24"/>
      <c r="AC145" s="17"/>
      <c r="AD145" s="17"/>
    </row>
    <row r="146" spans="1:30" ht="372" x14ac:dyDescent="0.35">
      <c r="A146" s="17" t="s">
        <v>515</v>
      </c>
      <c r="B146" s="17" t="s">
        <v>587</v>
      </c>
      <c r="C146" s="17" t="s">
        <v>588</v>
      </c>
      <c r="D146" s="17" t="s">
        <v>576</v>
      </c>
      <c r="E146" s="17" t="s">
        <v>589</v>
      </c>
      <c r="F146" s="6" t="s">
        <v>45</v>
      </c>
      <c r="G146" s="8">
        <v>0.75</v>
      </c>
      <c r="H146" s="117" t="s">
        <v>40</v>
      </c>
      <c r="I146" s="126" t="s">
        <v>590</v>
      </c>
      <c r="J146" s="136" t="s">
        <v>42</v>
      </c>
      <c r="K146" s="149" t="str">
        <f t="shared" si="12"/>
        <v>N/A</v>
      </c>
      <c r="L146" s="136" t="s">
        <v>42</v>
      </c>
      <c r="M146" s="34">
        <v>145</v>
      </c>
      <c r="N146" s="30"/>
      <c r="O146" s="76"/>
      <c r="P146" s="17"/>
      <c r="Q146" s="17"/>
      <c r="R146" s="6"/>
      <c r="S146" s="2"/>
      <c r="T146" s="2"/>
      <c r="U146" s="6"/>
      <c r="V146" s="45"/>
      <c r="W146" s="23"/>
      <c r="X146" s="23"/>
      <c r="Y146" s="71"/>
      <c r="Z146" s="17"/>
      <c r="AA146" s="17"/>
      <c r="AB146" s="29"/>
      <c r="AC146" s="17"/>
      <c r="AD146" s="17"/>
    </row>
    <row r="147" spans="1:30" s="57" customFormat="1" ht="155" x14ac:dyDescent="0.35">
      <c r="A147" s="17" t="s">
        <v>515</v>
      </c>
      <c r="B147" s="17" t="s">
        <v>591</v>
      </c>
      <c r="C147" s="17" t="s">
        <v>592</v>
      </c>
      <c r="D147" s="17" t="s">
        <v>576</v>
      </c>
      <c r="E147" s="17" t="s">
        <v>593</v>
      </c>
      <c r="F147" s="6" t="s">
        <v>45</v>
      </c>
      <c r="G147" s="8">
        <v>0.5</v>
      </c>
      <c r="H147" s="117" t="s">
        <v>40</v>
      </c>
      <c r="I147" s="126" t="s">
        <v>594</v>
      </c>
      <c r="J147" s="136" t="s">
        <v>42</v>
      </c>
      <c r="K147" s="149" t="str">
        <f t="shared" si="12"/>
        <v>N/A</v>
      </c>
      <c r="L147" s="136" t="s">
        <v>42</v>
      </c>
      <c r="M147" s="34">
        <v>146</v>
      </c>
      <c r="N147" s="54"/>
      <c r="O147" s="76"/>
      <c r="P147" s="17"/>
      <c r="Q147" s="6"/>
      <c r="R147" s="6"/>
      <c r="S147" s="2"/>
      <c r="T147" s="2"/>
      <c r="U147" s="6"/>
      <c r="V147" s="45"/>
      <c r="W147" s="7"/>
      <c r="X147" s="7"/>
      <c r="Y147" s="71"/>
      <c r="Z147" s="17"/>
      <c r="AA147" s="17"/>
      <c r="AB147" s="29"/>
      <c r="AC147" s="17"/>
      <c r="AD147" s="17"/>
    </row>
    <row r="148" spans="1:30" ht="217" x14ac:dyDescent="0.35">
      <c r="A148" s="6" t="s">
        <v>515</v>
      </c>
      <c r="B148" s="17" t="s">
        <v>595</v>
      </c>
      <c r="C148" s="17" t="s">
        <v>596</v>
      </c>
      <c r="D148" s="6" t="s">
        <v>576</v>
      </c>
      <c r="E148" s="6" t="s">
        <v>597</v>
      </c>
      <c r="F148" s="6" t="s">
        <v>45</v>
      </c>
      <c r="G148" s="8">
        <v>0.875</v>
      </c>
      <c r="H148" s="117" t="s">
        <v>40</v>
      </c>
      <c r="I148" s="134" t="s">
        <v>598</v>
      </c>
      <c r="J148" s="128" t="s">
        <v>42</v>
      </c>
      <c r="K148" s="149" t="str">
        <f t="shared" ref="K148:K197" si="13">IF(J148="N/A","N/A")</f>
        <v>N/A</v>
      </c>
      <c r="L148" s="136" t="s">
        <v>42</v>
      </c>
      <c r="M148" s="34">
        <v>147</v>
      </c>
      <c r="N148" s="30"/>
      <c r="O148" s="76"/>
      <c r="P148" s="17"/>
      <c r="Q148" s="17"/>
      <c r="R148" s="6"/>
      <c r="S148" s="2"/>
      <c r="T148" s="2"/>
      <c r="U148" s="6"/>
      <c r="V148" s="45"/>
      <c r="W148" s="23"/>
      <c r="X148" s="23"/>
      <c r="Y148" s="71"/>
      <c r="Z148" s="17"/>
      <c r="AA148" s="17"/>
      <c r="AB148" s="29"/>
      <c r="AC148" s="17"/>
      <c r="AD148" s="17"/>
    </row>
    <row r="149" spans="1:30" s="57" customFormat="1" ht="310" x14ac:dyDescent="0.35">
      <c r="A149" s="17" t="s">
        <v>515</v>
      </c>
      <c r="B149" s="17" t="s">
        <v>599</v>
      </c>
      <c r="C149" s="17" t="s">
        <v>600</v>
      </c>
      <c r="D149" s="17" t="s">
        <v>576</v>
      </c>
      <c r="E149" s="17" t="s">
        <v>601</v>
      </c>
      <c r="F149" s="6" t="s">
        <v>45</v>
      </c>
      <c r="G149" s="8">
        <v>1</v>
      </c>
      <c r="H149" s="117" t="s">
        <v>46</v>
      </c>
      <c r="I149" s="126" t="s">
        <v>602</v>
      </c>
      <c r="J149" s="136" t="s">
        <v>42</v>
      </c>
      <c r="K149" s="149" t="str">
        <f t="shared" si="13"/>
        <v>N/A</v>
      </c>
      <c r="L149" s="136" t="s">
        <v>42</v>
      </c>
      <c r="M149" s="34">
        <v>148</v>
      </c>
      <c r="N149" s="54"/>
      <c r="O149" s="76"/>
      <c r="P149" s="17"/>
      <c r="Q149" s="6"/>
      <c r="R149" s="6"/>
      <c r="S149" s="2"/>
      <c r="T149" s="2"/>
      <c r="U149" s="2"/>
      <c r="V149" s="45"/>
      <c r="W149" s="7"/>
      <c r="X149" s="7"/>
      <c r="Y149" s="71"/>
      <c r="Z149" s="17"/>
      <c r="AA149" s="17"/>
      <c r="AB149" s="29"/>
      <c r="AC149" s="17"/>
      <c r="AD149" s="17"/>
    </row>
    <row r="150" spans="1:30" ht="409.5" x14ac:dyDescent="0.35">
      <c r="A150" s="6" t="s">
        <v>515</v>
      </c>
      <c r="B150" s="17" t="s">
        <v>603</v>
      </c>
      <c r="C150" s="17" t="s">
        <v>604</v>
      </c>
      <c r="D150" s="6" t="s">
        <v>605</v>
      </c>
      <c r="E150" s="6" t="s">
        <v>606</v>
      </c>
      <c r="F150" s="6" t="s">
        <v>45</v>
      </c>
      <c r="G150" s="8">
        <v>1</v>
      </c>
      <c r="H150" s="117" t="s">
        <v>46</v>
      </c>
      <c r="I150" s="144" t="s">
        <v>607</v>
      </c>
      <c r="J150" s="128" t="s">
        <v>608</v>
      </c>
      <c r="K150" s="137" t="s">
        <v>42</v>
      </c>
      <c r="L150" s="135" t="s">
        <v>42</v>
      </c>
      <c r="M150" s="34">
        <v>149</v>
      </c>
      <c r="N150" s="30"/>
      <c r="O150" s="76"/>
      <c r="P150" s="17"/>
      <c r="Q150" s="17"/>
      <c r="R150" s="6"/>
      <c r="S150" s="2"/>
      <c r="T150" s="2"/>
      <c r="U150" s="2"/>
      <c r="V150" s="45"/>
      <c r="W150" s="23"/>
      <c r="X150" s="23"/>
      <c r="Y150" s="71"/>
      <c r="Z150" s="17"/>
      <c r="AA150" s="17"/>
      <c r="AB150" s="29"/>
      <c r="AC150" s="17"/>
      <c r="AD150" s="17"/>
    </row>
    <row r="151" spans="1:30" ht="409.5" x14ac:dyDescent="0.35">
      <c r="A151" s="6" t="s">
        <v>515</v>
      </c>
      <c r="B151" s="17" t="s">
        <v>609</v>
      </c>
      <c r="C151" s="17" t="s">
        <v>604</v>
      </c>
      <c r="D151" s="6" t="s">
        <v>605</v>
      </c>
      <c r="E151" s="102" t="s">
        <v>610</v>
      </c>
      <c r="F151" s="9" t="s">
        <v>45</v>
      </c>
      <c r="G151" s="8">
        <v>0.625</v>
      </c>
      <c r="H151" s="117" t="s">
        <v>40</v>
      </c>
      <c r="I151" s="134" t="s">
        <v>611</v>
      </c>
      <c r="J151" s="128" t="s">
        <v>612</v>
      </c>
      <c r="K151" s="137" t="s">
        <v>42</v>
      </c>
      <c r="L151" s="135" t="s">
        <v>42</v>
      </c>
      <c r="M151" s="34">
        <v>150</v>
      </c>
      <c r="O151" s="76"/>
      <c r="P151" s="17"/>
      <c r="Q151" s="17"/>
      <c r="R151" s="6"/>
      <c r="S151" s="2"/>
      <c r="T151" s="2"/>
      <c r="U151" s="2"/>
      <c r="V151" s="45"/>
      <c r="W151" s="23"/>
      <c r="X151" s="23"/>
      <c r="Y151" s="71"/>
      <c r="Z151" s="17"/>
      <c r="AA151" s="17"/>
      <c r="AB151" s="24"/>
      <c r="AC151" s="17"/>
      <c r="AD151" s="17"/>
    </row>
    <row r="152" spans="1:30" ht="325.5" x14ac:dyDescent="0.35">
      <c r="A152" s="17" t="s">
        <v>515</v>
      </c>
      <c r="B152" s="17" t="s">
        <v>613</v>
      </c>
      <c r="C152" s="17" t="s">
        <v>614</v>
      </c>
      <c r="D152" s="17" t="s">
        <v>605</v>
      </c>
      <c r="E152" s="17" t="s">
        <v>615</v>
      </c>
      <c r="F152" s="6" t="s">
        <v>45</v>
      </c>
      <c r="G152" s="8">
        <v>1</v>
      </c>
      <c r="H152" s="117" t="s">
        <v>46</v>
      </c>
      <c r="I152" s="126" t="s">
        <v>616</v>
      </c>
      <c r="J152" s="136" t="s">
        <v>42</v>
      </c>
      <c r="K152" s="149" t="str">
        <f t="shared" si="13"/>
        <v>N/A</v>
      </c>
      <c r="L152" s="136" t="s">
        <v>42</v>
      </c>
      <c r="M152" s="34">
        <v>151</v>
      </c>
      <c r="O152" s="76"/>
      <c r="P152" s="17"/>
      <c r="Q152" s="17"/>
      <c r="R152" s="6"/>
      <c r="S152" s="2"/>
      <c r="T152" s="2"/>
      <c r="U152" s="2"/>
      <c r="V152" s="45"/>
      <c r="W152" s="23"/>
      <c r="X152" s="23"/>
      <c r="Y152" s="71"/>
      <c r="Z152" s="17"/>
      <c r="AA152" s="17"/>
      <c r="AB152" s="24"/>
      <c r="AC152" s="17"/>
      <c r="AD152" s="17"/>
    </row>
    <row r="153" spans="1:30" ht="248" x14ac:dyDescent="0.35">
      <c r="A153" s="6" t="s">
        <v>515</v>
      </c>
      <c r="B153" s="17" t="s">
        <v>617</v>
      </c>
      <c r="C153" s="17" t="s">
        <v>618</v>
      </c>
      <c r="D153" s="6" t="s">
        <v>605</v>
      </c>
      <c r="E153" s="102" t="s">
        <v>619</v>
      </c>
      <c r="F153" s="6" t="s">
        <v>45</v>
      </c>
      <c r="G153" s="8">
        <v>1</v>
      </c>
      <c r="H153" s="117" t="s">
        <v>46</v>
      </c>
      <c r="I153" s="126" t="s">
        <v>620</v>
      </c>
      <c r="J153" s="136" t="s">
        <v>42</v>
      </c>
      <c r="K153" s="149" t="str">
        <f>IF(J153="N/A","N/A")</f>
        <v>N/A</v>
      </c>
      <c r="L153" s="136" t="s">
        <v>42</v>
      </c>
      <c r="M153" s="34">
        <v>152</v>
      </c>
      <c r="N153" s="30"/>
      <c r="O153" s="76"/>
      <c r="P153" s="17"/>
      <c r="Q153" s="17"/>
      <c r="R153" s="6"/>
      <c r="S153" s="2"/>
      <c r="T153" s="2"/>
      <c r="U153" s="2"/>
      <c r="V153" s="45"/>
      <c r="W153" s="23"/>
      <c r="X153" s="23"/>
      <c r="Y153" s="71"/>
      <c r="Z153" s="17"/>
      <c r="AA153" s="17"/>
      <c r="AB153" s="29"/>
      <c r="AC153" s="17"/>
      <c r="AD153" s="17"/>
    </row>
    <row r="154" spans="1:30" ht="46.5" x14ac:dyDescent="0.35">
      <c r="A154" s="17" t="s">
        <v>515</v>
      </c>
      <c r="B154" s="17" t="s">
        <v>621</v>
      </c>
      <c r="C154" s="17" t="s">
        <v>622</v>
      </c>
      <c r="D154" s="17" t="s">
        <v>605</v>
      </c>
      <c r="E154" s="115" t="s">
        <v>623</v>
      </c>
      <c r="F154" s="6" t="s">
        <v>45</v>
      </c>
      <c r="G154" s="8" t="s">
        <v>42</v>
      </c>
      <c r="H154" s="117" t="s">
        <v>287</v>
      </c>
      <c r="I154" s="126" t="s">
        <v>624</v>
      </c>
      <c r="J154" s="136" t="s">
        <v>42</v>
      </c>
      <c r="K154" s="149" t="str">
        <f t="shared" si="13"/>
        <v>N/A</v>
      </c>
      <c r="L154" s="136" t="s">
        <v>42</v>
      </c>
      <c r="M154" s="34">
        <v>153</v>
      </c>
      <c r="N154" s="30"/>
      <c r="O154" s="76"/>
      <c r="P154" s="17"/>
      <c r="Q154" s="17"/>
      <c r="R154" s="6"/>
      <c r="S154" s="2"/>
      <c r="T154" s="2"/>
      <c r="U154" s="13"/>
      <c r="V154" s="45"/>
      <c r="W154" s="23"/>
      <c r="X154" s="23"/>
      <c r="Y154" s="71"/>
      <c r="Z154" s="17"/>
      <c r="AA154" s="17"/>
      <c r="AB154" s="29"/>
      <c r="AC154" s="17"/>
      <c r="AD154" s="17"/>
    </row>
    <row r="155" spans="1:30" ht="409.5" x14ac:dyDescent="0.35">
      <c r="A155" s="17" t="s">
        <v>515</v>
      </c>
      <c r="B155" s="17" t="s">
        <v>625</v>
      </c>
      <c r="C155" s="17" t="s">
        <v>512</v>
      </c>
      <c r="D155" s="17" t="s">
        <v>605</v>
      </c>
      <c r="E155" s="17" t="s">
        <v>626</v>
      </c>
      <c r="F155" s="6" t="s">
        <v>45</v>
      </c>
      <c r="G155" s="8">
        <v>0.25</v>
      </c>
      <c r="H155" s="117" t="s">
        <v>40</v>
      </c>
      <c r="I155" s="126" t="s">
        <v>627</v>
      </c>
      <c r="J155" s="136" t="s">
        <v>42</v>
      </c>
      <c r="K155" s="149" t="str">
        <f t="shared" ref="K155:K162" si="14">IF(J155="N/A","N/A")</f>
        <v>N/A</v>
      </c>
      <c r="L155" s="136" t="s">
        <v>42</v>
      </c>
      <c r="M155" s="34">
        <v>154</v>
      </c>
      <c r="N155" s="30"/>
      <c r="O155" s="76"/>
      <c r="P155" s="17"/>
      <c r="Q155" s="17"/>
      <c r="R155" s="6"/>
      <c r="S155" s="2"/>
      <c r="T155" s="2"/>
      <c r="U155" s="4"/>
      <c r="V155" s="45"/>
      <c r="W155" s="23"/>
      <c r="X155" s="23"/>
      <c r="Y155" s="71"/>
      <c r="Z155" s="17"/>
      <c r="AA155" s="17"/>
      <c r="AB155" s="29"/>
      <c r="AC155" s="17"/>
      <c r="AD155" s="17"/>
    </row>
    <row r="156" spans="1:30" ht="201.5" x14ac:dyDescent="0.35">
      <c r="A156" s="17" t="s">
        <v>515</v>
      </c>
      <c r="B156" s="17" t="s">
        <v>628</v>
      </c>
      <c r="C156" s="17" t="s">
        <v>629</v>
      </c>
      <c r="D156" s="17" t="s">
        <v>630</v>
      </c>
      <c r="E156" s="115" t="s">
        <v>631</v>
      </c>
      <c r="F156" s="6" t="s">
        <v>632</v>
      </c>
      <c r="G156" s="8">
        <v>1</v>
      </c>
      <c r="H156" s="117" t="s">
        <v>46</v>
      </c>
      <c r="I156" s="126" t="s">
        <v>633</v>
      </c>
      <c r="J156" s="136" t="s">
        <v>42</v>
      </c>
      <c r="K156" s="149" t="str">
        <f t="shared" si="14"/>
        <v>N/A</v>
      </c>
      <c r="L156" s="136" t="s">
        <v>42</v>
      </c>
      <c r="M156" s="34">
        <v>155</v>
      </c>
      <c r="N156" s="30"/>
      <c r="O156" s="76"/>
      <c r="P156" s="17"/>
      <c r="Q156" s="17"/>
      <c r="R156" s="6"/>
      <c r="S156" s="2"/>
      <c r="T156" s="2"/>
      <c r="U156" s="10"/>
      <c r="V156" s="45"/>
      <c r="W156" s="23"/>
      <c r="X156" s="23"/>
      <c r="Y156" s="71"/>
      <c r="Z156" s="17"/>
      <c r="AA156" s="17"/>
      <c r="AB156" s="29"/>
      <c r="AC156" s="17"/>
      <c r="AD156" s="17"/>
    </row>
    <row r="157" spans="1:30" ht="279" x14ac:dyDescent="0.35">
      <c r="A157" s="17" t="s">
        <v>515</v>
      </c>
      <c r="B157" s="17" t="s">
        <v>634</v>
      </c>
      <c r="C157" s="17" t="s">
        <v>635</v>
      </c>
      <c r="D157" s="17" t="s">
        <v>630</v>
      </c>
      <c r="E157" s="44" t="s">
        <v>636</v>
      </c>
      <c r="F157" s="6" t="s">
        <v>637</v>
      </c>
      <c r="G157" s="8">
        <v>1</v>
      </c>
      <c r="H157" s="117" t="s">
        <v>46</v>
      </c>
      <c r="I157" s="126" t="s">
        <v>638</v>
      </c>
      <c r="J157" s="136" t="s">
        <v>42</v>
      </c>
      <c r="K157" s="149" t="str">
        <f t="shared" si="14"/>
        <v>N/A</v>
      </c>
      <c r="L157" s="136" t="s">
        <v>42</v>
      </c>
      <c r="M157" s="34">
        <v>156</v>
      </c>
      <c r="N157" s="30"/>
      <c r="O157" s="76"/>
      <c r="P157" s="17"/>
      <c r="Q157" s="17"/>
      <c r="R157" s="6"/>
      <c r="S157" s="2"/>
      <c r="T157" s="2"/>
      <c r="U157" s="2"/>
      <c r="V157" s="45"/>
      <c r="W157" s="23"/>
      <c r="X157" s="23"/>
      <c r="Y157" s="71"/>
      <c r="Z157" s="17"/>
      <c r="AA157" s="17"/>
      <c r="AB157" s="29"/>
      <c r="AC157" s="17"/>
      <c r="AD157" s="17"/>
    </row>
    <row r="158" spans="1:30" ht="201.5" x14ac:dyDescent="0.35">
      <c r="A158" s="17" t="s">
        <v>515</v>
      </c>
      <c r="B158" s="17" t="s">
        <v>639</v>
      </c>
      <c r="C158" s="17" t="s">
        <v>640</v>
      </c>
      <c r="D158" s="17" t="s">
        <v>630</v>
      </c>
      <c r="E158" s="17" t="s">
        <v>641</v>
      </c>
      <c r="F158" s="6" t="s">
        <v>642</v>
      </c>
      <c r="G158" s="8">
        <v>0.8</v>
      </c>
      <c r="H158" s="117" t="s">
        <v>40</v>
      </c>
      <c r="I158" s="126" t="s">
        <v>643</v>
      </c>
      <c r="J158" s="136" t="s">
        <v>42</v>
      </c>
      <c r="K158" s="149" t="str">
        <f t="shared" si="14"/>
        <v>N/A</v>
      </c>
      <c r="L158" s="136" t="s">
        <v>42</v>
      </c>
      <c r="M158" s="34">
        <v>157</v>
      </c>
      <c r="N158" s="30"/>
      <c r="O158" s="76"/>
      <c r="P158" s="17"/>
      <c r="Q158" s="17"/>
      <c r="R158" s="6"/>
      <c r="S158" s="2"/>
      <c r="T158" s="2"/>
      <c r="U158" s="27"/>
      <c r="V158" s="45"/>
      <c r="W158" s="23"/>
      <c r="X158" s="23"/>
      <c r="Y158" s="71"/>
      <c r="Z158" s="17"/>
      <c r="AA158" s="17"/>
      <c r="AB158" s="29"/>
      <c r="AC158" s="17"/>
      <c r="AD158" s="17"/>
    </row>
    <row r="159" spans="1:30" ht="46.5" x14ac:dyDescent="0.35">
      <c r="A159" s="17" t="s">
        <v>515</v>
      </c>
      <c r="B159" s="17" t="s">
        <v>644</v>
      </c>
      <c r="C159" s="17" t="s">
        <v>645</v>
      </c>
      <c r="D159" s="17" t="s">
        <v>646</v>
      </c>
      <c r="E159" s="44" t="s">
        <v>647</v>
      </c>
      <c r="F159" s="6" t="s">
        <v>648</v>
      </c>
      <c r="G159" s="8" t="s">
        <v>42</v>
      </c>
      <c r="H159" s="117" t="s">
        <v>287</v>
      </c>
      <c r="I159" s="126" t="s">
        <v>649</v>
      </c>
      <c r="J159" s="136" t="s">
        <v>42</v>
      </c>
      <c r="K159" s="149" t="str">
        <f t="shared" si="14"/>
        <v>N/A</v>
      </c>
      <c r="L159" s="136" t="s">
        <v>42</v>
      </c>
      <c r="M159" s="34">
        <v>158</v>
      </c>
      <c r="N159" s="30"/>
      <c r="O159" s="76"/>
      <c r="P159" s="17"/>
      <c r="Q159" s="17"/>
      <c r="R159" s="6"/>
      <c r="S159" s="2"/>
      <c r="T159" s="2"/>
      <c r="U159" s="27"/>
      <c r="V159" s="45"/>
      <c r="W159" s="23"/>
      <c r="X159" s="23"/>
      <c r="Y159" s="71"/>
      <c r="Z159" s="17"/>
      <c r="AA159" s="17"/>
      <c r="AB159" s="29"/>
      <c r="AC159" s="17"/>
      <c r="AD159" s="17"/>
    </row>
    <row r="160" spans="1:30" ht="77.5" x14ac:dyDescent="0.35">
      <c r="A160" s="17" t="s">
        <v>515</v>
      </c>
      <c r="B160" s="17" t="s">
        <v>650</v>
      </c>
      <c r="C160" s="17" t="s">
        <v>651</v>
      </c>
      <c r="D160" s="17" t="s">
        <v>646</v>
      </c>
      <c r="E160" s="115" t="s">
        <v>652</v>
      </c>
      <c r="F160" s="6" t="s">
        <v>632</v>
      </c>
      <c r="G160" s="8" t="s">
        <v>42</v>
      </c>
      <c r="H160" s="117" t="s">
        <v>287</v>
      </c>
      <c r="I160" s="126" t="s">
        <v>649</v>
      </c>
      <c r="J160" s="136" t="s">
        <v>42</v>
      </c>
      <c r="K160" s="149" t="str">
        <f t="shared" si="14"/>
        <v>N/A</v>
      </c>
      <c r="L160" s="136" t="s">
        <v>42</v>
      </c>
      <c r="M160" s="34">
        <v>159</v>
      </c>
      <c r="N160" s="30"/>
      <c r="O160" s="76"/>
      <c r="P160" s="17"/>
      <c r="Q160" s="17"/>
      <c r="R160" s="6"/>
      <c r="S160" s="2"/>
      <c r="T160" s="2"/>
      <c r="U160" s="27"/>
      <c r="V160" s="45"/>
      <c r="W160" s="23"/>
      <c r="X160" s="23"/>
      <c r="Y160" s="71"/>
      <c r="Z160" s="17"/>
      <c r="AA160" s="17"/>
      <c r="AB160" s="29"/>
      <c r="AC160" s="17"/>
      <c r="AD160" s="17"/>
    </row>
    <row r="161" spans="1:30" s="57" customFormat="1" ht="248" x14ac:dyDescent="0.35">
      <c r="A161" s="17" t="s">
        <v>515</v>
      </c>
      <c r="B161" s="17" t="s">
        <v>650</v>
      </c>
      <c r="C161" s="17" t="s">
        <v>653</v>
      </c>
      <c r="D161" s="17" t="s">
        <v>646</v>
      </c>
      <c r="E161" s="44" t="s">
        <v>654</v>
      </c>
      <c r="F161" s="6" t="s">
        <v>655</v>
      </c>
      <c r="G161" s="8">
        <v>1</v>
      </c>
      <c r="H161" s="117" t="s">
        <v>46</v>
      </c>
      <c r="I161" s="126" t="s">
        <v>656</v>
      </c>
      <c r="J161" s="136" t="s">
        <v>42</v>
      </c>
      <c r="K161" s="149" t="str">
        <f t="shared" si="14"/>
        <v>N/A</v>
      </c>
      <c r="L161" s="136" t="s">
        <v>42</v>
      </c>
      <c r="M161" s="34">
        <v>160</v>
      </c>
      <c r="N161" s="54"/>
      <c r="O161" s="76"/>
      <c r="P161" s="14"/>
      <c r="Q161" s="6"/>
      <c r="R161" s="6"/>
      <c r="S161" s="2"/>
      <c r="T161" s="2"/>
      <c r="U161" s="13"/>
      <c r="V161" s="45"/>
      <c r="W161" s="7"/>
      <c r="X161" s="7"/>
      <c r="Y161" s="71"/>
      <c r="Z161" s="17"/>
      <c r="AA161" s="17"/>
      <c r="AB161" s="29"/>
      <c r="AC161" s="17"/>
      <c r="AD161" s="17"/>
    </row>
    <row r="162" spans="1:30" ht="248" x14ac:dyDescent="0.35">
      <c r="A162" s="17" t="s">
        <v>515</v>
      </c>
      <c r="B162" s="17" t="s">
        <v>650</v>
      </c>
      <c r="C162" s="17" t="s">
        <v>657</v>
      </c>
      <c r="D162" s="17" t="s">
        <v>646</v>
      </c>
      <c r="E162" s="17" t="s">
        <v>658</v>
      </c>
      <c r="F162" s="6" t="s">
        <v>659</v>
      </c>
      <c r="G162" s="8">
        <v>0.83333333333333337</v>
      </c>
      <c r="H162" s="117" t="s">
        <v>40</v>
      </c>
      <c r="I162" s="126" t="s">
        <v>660</v>
      </c>
      <c r="J162" s="136" t="s">
        <v>42</v>
      </c>
      <c r="K162" s="149" t="str">
        <f t="shared" si="14"/>
        <v>N/A</v>
      </c>
      <c r="L162" s="136" t="s">
        <v>42</v>
      </c>
      <c r="M162" s="34">
        <v>161</v>
      </c>
      <c r="O162" s="76"/>
      <c r="P162" s="17"/>
      <c r="Q162" s="17"/>
      <c r="R162" s="6"/>
      <c r="S162" s="2"/>
      <c r="T162" s="2"/>
      <c r="U162" s="13"/>
      <c r="V162" s="45"/>
      <c r="W162" s="23"/>
      <c r="X162" s="23"/>
      <c r="Y162" s="71"/>
      <c r="Z162" s="17"/>
      <c r="AA162" s="17"/>
      <c r="AB162" s="24"/>
      <c r="AC162" s="17"/>
      <c r="AD162" s="17"/>
    </row>
    <row r="163" spans="1:30" ht="248" x14ac:dyDescent="0.35">
      <c r="A163" s="6" t="s">
        <v>515</v>
      </c>
      <c r="B163" s="17" t="s">
        <v>661</v>
      </c>
      <c r="C163" s="17" t="s">
        <v>662</v>
      </c>
      <c r="D163" s="17" t="s">
        <v>646</v>
      </c>
      <c r="E163" s="60" t="s">
        <v>663</v>
      </c>
      <c r="F163" s="6" t="s">
        <v>45</v>
      </c>
      <c r="G163" s="8">
        <v>0.6</v>
      </c>
      <c r="H163" s="117" t="s">
        <v>40</v>
      </c>
      <c r="I163" s="134" t="s">
        <v>664</v>
      </c>
      <c r="J163" s="128" t="s">
        <v>612</v>
      </c>
      <c r="K163" s="137" t="s">
        <v>42</v>
      </c>
      <c r="L163" s="135" t="s">
        <v>42</v>
      </c>
      <c r="M163" s="34">
        <v>162</v>
      </c>
      <c r="N163" s="30"/>
      <c r="O163" s="76"/>
      <c r="P163" s="17"/>
      <c r="Q163" s="17"/>
      <c r="R163" s="6"/>
      <c r="S163" s="2"/>
      <c r="T163" s="2"/>
      <c r="U163" s="28"/>
      <c r="V163" s="45"/>
      <c r="W163" s="23"/>
      <c r="X163" s="23"/>
      <c r="Y163" s="2"/>
      <c r="Z163" s="17"/>
      <c r="AA163" s="17"/>
      <c r="AB163" s="29"/>
      <c r="AC163" s="17"/>
      <c r="AD163" s="17"/>
    </row>
    <row r="164" spans="1:30" ht="124" x14ac:dyDescent="0.35">
      <c r="A164" s="17" t="s">
        <v>515</v>
      </c>
      <c r="B164" s="17" t="s">
        <v>665</v>
      </c>
      <c r="C164" s="17" t="s">
        <v>666</v>
      </c>
      <c r="D164" s="17" t="s">
        <v>646</v>
      </c>
      <c r="E164" s="115" t="s">
        <v>667</v>
      </c>
      <c r="F164" s="6" t="s">
        <v>45</v>
      </c>
      <c r="G164" s="8">
        <v>0.5</v>
      </c>
      <c r="H164" s="117" t="s">
        <v>40</v>
      </c>
      <c r="I164" s="126" t="s">
        <v>668</v>
      </c>
      <c r="J164" s="136" t="s">
        <v>42</v>
      </c>
      <c r="K164" s="149" t="str">
        <f t="shared" ref="K164:K169" si="15">IF(J164="N/A","N/A")</f>
        <v>N/A</v>
      </c>
      <c r="L164" s="136" t="s">
        <v>42</v>
      </c>
      <c r="M164" s="34">
        <v>163</v>
      </c>
      <c r="N164" s="30"/>
      <c r="O164" s="76"/>
      <c r="P164" s="17"/>
      <c r="Q164" s="17"/>
      <c r="R164" s="6"/>
      <c r="S164" s="2"/>
      <c r="T164" s="2"/>
      <c r="U164" s="4"/>
      <c r="V164" s="45"/>
      <c r="W164" s="23"/>
      <c r="X164" s="23"/>
      <c r="Y164" s="2"/>
      <c r="Z164" s="17"/>
      <c r="AA164" s="17"/>
      <c r="AB164" s="29"/>
      <c r="AC164" s="17"/>
      <c r="AD164" s="17"/>
    </row>
    <row r="165" spans="1:30" s="57" customFormat="1" ht="356.5" x14ac:dyDescent="0.35">
      <c r="A165" s="17" t="s">
        <v>515</v>
      </c>
      <c r="B165" s="17" t="s">
        <v>669</v>
      </c>
      <c r="C165" s="17" t="s">
        <v>670</v>
      </c>
      <c r="D165" s="17" t="s">
        <v>671</v>
      </c>
      <c r="E165" s="44" t="s">
        <v>672</v>
      </c>
      <c r="F165" s="6" t="s">
        <v>45</v>
      </c>
      <c r="G165" s="8">
        <v>0.8</v>
      </c>
      <c r="H165" s="117" t="s">
        <v>40</v>
      </c>
      <c r="I165" s="126" t="s">
        <v>673</v>
      </c>
      <c r="J165" s="136" t="s">
        <v>42</v>
      </c>
      <c r="K165" s="149" t="str">
        <f t="shared" si="15"/>
        <v>N/A</v>
      </c>
      <c r="L165" s="136" t="s">
        <v>42</v>
      </c>
      <c r="M165" s="34">
        <v>164</v>
      </c>
      <c r="N165" s="54"/>
      <c r="O165" s="76"/>
      <c r="P165" s="17"/>
      <c r="Q165" s="6"/>
      <c r="R165" s="6"/>
      <c r="S165" s="2"/>
      <c r="T165" s="2"/>
      <c r="U165" s="10"/>
      <c r="V165" s="45"/>
      <c r="W165" s="7"/>
      <c r="X165" s="7"/>
      <c r="Y165" s="2"/>
      <c r="Z165" s="17"/>
      <c r="AA165" s="17"/>
      <c r="AB165" s="29"/>
      <c r="AC165" s="17"/>
      <c r="AD165" s="17"/>
    </row>
    <row r="166" spans="1:30" ht="217" x14ac:dyDescent="0.35">
      <c r="A166" s="17" t="s">
        <v>515</v>
      </c>
      <c r="B166" s="17" t="s">
        <v>674</v>
      </c>
      <c r="C166" s="17" t="s">
        <v>675</v>
      </c>
      <c r="D166" s="17" t="s">
        <v>671</v>
      </c>
      <c r="E166" s="17" t="s">
        <v>676</v>
      </c>
      <c r="F166" s="6" t="s">
        <v>45</v>
      </c>
      <c r="G166" s="8">
        <v>0.7</v>
      </c>
      <c r="H166" s="117" t="s">
        <v>40</v>
      </c>
      <c r="I166" s="126" t="s">
        <v>677</v>
      </c>
      <c r="J166" s="136" t="s">
        <v>42</v>
      </c>
      <c r="K166" s="149" t="str">
        <f t="shared" si="15"/>
        <v>N/A</v>
      </c>
      <c r="L166" s="136" t="s">
        <v>42</v>
      </c>
      <c r="M166" s="34">
        <v>165</v>
      </c>
      <c r="O166" s="76"/>
      <c r="P166" s="17"/>
      <c r="Q166" s="17"/>
      <c r="R166" s="6"/>
      <c r="S166" s="2"/>
      <c r="T166" s="2"/>
      <c r="U166" s="13"/>
      <c r="V166" s="45"/>
      <c r="W166" s="23"/>
      <c r="X166" s="23"/>
      <c r="Y166" s="2"/>
      <c r="Z166" s="17"/>
      <c r="AA166" s="17"/>
      <c r="AB166" s="24"/>
      <c r="AC166" s="17"/>
      <c r="AD166" s="17"/>
    </row>
    <row r="167" spans="1:30" s="57" customFormat="1" ht="356.5" x14ac:dyDescent="0.35">
      <c r="A167" s="6" t="s">
        <v>515</v>
      </c>
      <c r="B167" s="17" t="s">
        <v>678</v>
      </c>
      <c r="C167" s="17" t="s">
        <v>679</v>
      </c>
      <c r="D167" s="6" t="s">
        <v>680</v>
      </c>
      <c r="E167" s="6" t="s">
        <v>681</v>
      </c>
      <c r="F167" s="6" t="s">
        <v>45</v>
      </c>
      <c r="G167" s="8">
        <v>0.85</v>
      </c>
      <c r="H167" s="117" t="s">
        <v>40</v>
      </c>
      <c r="I167" s="134" t="s">
        <v>682</v>
      </c>
      <c r="J167" s="143" t="s">
        <v>683</v>
      </c>
      <c r="K167" s="137" t="s">
        <v>42</v>
      </c>
      <c r="L167" s="135" t="s">
        <v>60</v>
      </c>
      <c r="M167" s="34">
        <v>166</v>
      </c>
      <c r="N167" s="54"/>
      <c r="O167" s="76"/>
      <c r="P167" s="17"/>
      <c r="Q167" s="6"/>
      <c r="R167" s="6"/>
      <c r="S167" s="2"/>
      <c r="T167" s="2"/>
      <c r="U167" s="2"/>
      <c r="V167" s="45"/>
      <c r="W167" s="7"/>
      <c r="X167" s="7"/>
      <c r="Y167" s="2"/>
      <c r="Z167" s="17"/>
      <c r="AA167" s="17"/>
      <c r="AB167" s="29"/>
      <c r="AC167" s="17"/>
      <c r="AD167" s="17"/>
    </row>
    <row r="168" spans="1:30" s="57" customFormat="1" ht="403" x14ac:dyDescent="0.35">
      <c r="A168" s="17" t="s">
        <v>515</v>
      </c>
      <c r="B168" s="17" t="s">
        <v>684</v>
      </c>
      <c r="C168" s="17" t="s">
        <v>685</v>
      </c>
      <c r="D168" s="17" t="s">
        <v>680</v>
      </c>
      <c r="E168" s="115" t="s">
        <v>686</v>
      </c>
      <c r="F168" s="6" t="s">
        <v>45</v>
      </c>
      <c r="G168" s="8">
        <v>0.75</v>
      </c>
      <c r="H168" s="117" t="s">
        <v>40</v>
      </c>
      <c r="I168" s="126" t="s">
        <v>687</v>
      </c>
      <c r="J168" s="145" t="s">
        <v>688</v>
      </c>
      <c r="K168" s="137" t="s">
        <v>42</v>
      </c>
      <c r="L168" s="137" t="s">
        <v>60</v>
      </c>
      <c r="M168" s="34">
        <v>167</v>
      </c>
      <c r="N168" s="54"/>
      <c r="O168" s="76"/>
      <c r="P168" s="17"/>
      <c r="Q168" s="6"/>
      <c r="R168" s="6"/>
      <c r="S168" s="2"/>
      <c r="T168" s="2"/>
      <c r="U168" s="2"/>
      <c r="V168" s="45"/>
      <c r="W168" s="7"/>
      <c r="X168" s="7"/>
      <c r="Y168" s="2"/>
      <c r="Z168" s="17"/>
      <c r="AA168" s="17"/>
      <c r="AB168" s="29"/>
      <c r="AC168" s="17"/>
      <c r="AD168" s="17"/>
    </row>
    <row r="169" spans="1:30" ht="108.5" x14ac:dyDescent="0.35">
      <c r="A169" s="6" t="s">
        <v>515</v>
      </c>
      <c r="B169" s="17" t="s">
        <v>689</v>
      </c>
      <c r="C169" s="17" t="s">
        <v>690</v>
      </c>
      <c r="D169" s="6" t="s">
        <v>680</v>
      </c>
      <c r="E169" s="60" t="s">
        <v>691</v>
      </c>
      <c r="F169" s="6" t="s">
        <v>45</v>
      </c>
      <c r="G169" s="8">
        <v>0.1</v>
      </c>
      <c r="H169" s="117" t="s">
        <v>40</v>
      </c>
      <c r="I169" s="134" t="s">
        <v>692</v>
      </c>
      <c r="J169" s="128" t="s">
        <v>42</v>
      </c>
      <c r="K169" s="149" t="str">
        <f t="shared" si="15"/>
        <v>N/A</v>
      </c>
      <c r="L169" s="136" t="s">
        <v>42</v>
      </c>
      <c r="M169" s="34">
        <v>168</v>
      </c>
      <c r="N169" s="30"/>
      <c r="O169" s="76"/>
      <c r="P169" s="17"/>
      <c r="Q169" s="17"/>
      <c r="R169" s="6"/>
      <c r="S169" s="2"/>
      <c r="T169" s="2"/>
      <c r="U169" s="2"/>
      <c r="V169" s="45"/>
      <c r="W169" s="23"/>
      <c r="X169" s="23"/>
      <c r="Y169" s="2"/>
      <c r="Z169" s="17"/>
      <c r="AA169" s="17"/>
      <c r="AB169" s="29"/>
      <c r="AC169" s="17"/>
      <c r="AD169" s="17"/>
    </row>
    <row r="170" spans="1:30" s="57" customFormat="1" ht="232.5" x14ac:dyDescent="0.35">
      <c r="A170" s="6" t="s">
        <v>515</v>
      </c>
      <c r="B170" s="17" t="s">
        <v>693</v>
      </c>
      <c r="C170" s="17" t="s">
        <v>694</v>
      </c>
      <c r="D170" s="6" t="s">
        <v>680</v>
      </c>
      <c r="E170" s="116" t="s">
        <v>695</v>
      </c>
      <c r="F170" s="6" t="s">
        <v>45</v>
      </c>
      <c r="G170" s="8">
        <v>0.8</v>
      </c>
      <c r="H170" s="117" t="s">
        <v>40</v>
      </c>
      <c r="I170" s="134" t="s">
        <v>696</v>
      </c>
      <c r="J170" s="128" t="s">
        <v>42</v>
      </c>
      <c r="K170" s="149" t="str">
        <f t="shared" si="13"/>
        <v>N/A</v>
      </c>
      <c r="L170" s="136" t="s">
        <v>42</v>
      </c>
      <c r="M170" s="34">
        <v>169</v>
      </c>
      <c r="N170" s="54"/>
      <c r="O170" s="76"/>
      <c r="P170" s="17"/>
      <c r="Q170" s="6"/>
      <c r="R170" s="6"/>
      <c r="S170" s="2"/>
      <c r="T170" s="2"/>
      <c r="U170" s="74"/>
      <c r="V170" s="45"/>
      <c r="W170" s="7"/>
      <c r="X170" s="7"/>
      <c r="Y170" s="2"/>
      <c r="Z170" s="17"/>
      <c r="AA170" s="17"/>
      <c r="AB170" s="29"/>
      <c r="AC170" s="17"/>
      <c r="AD170" s="17"/>
    </row>
    <row r="171" spans="1:30" s="57" customFormat="1" ht="263.5" x14ac:dyDescent="0.35">
      <c r="A171" s="17" t="s">
        <v>515</v>
      </c>
      <c r="B171" s="67" t="s">
        <v>697</v>
      </c>
      <c r="C171" s="67" t="s">
        <v>698</v>
      </c>
      <c r="D171" s="68" t="s">
        <v>680</v>
      </c>
      <c r="E171" s="44" t="s">
        <v>699</v>
      </c>
      <c r="F171" s="6" t="s">
        <v>45</v>
      </c>
      <c r="G171" s="8">
        <v>1</v>
      </c>
      <c r="H171" s="117" t="s">
        <v>46</v>
      </c>
      <c r="I171" s="126" t="s">
        <v>700</v>
      </c>
      <c r="J171" s="136" t="s">
        <v>42</v>
      </c>
      <c r="K171" s="149" t="str">
        <f t="shared" si="13"/>
        <v>N/A</v>
      </c>
      <c r="L171" s="136" t="s">
        <v>42</v>
      </c>
      <c r="M171" s="34">
        <v>170</v>
      </c>
      <c r="N171" s="54"/>
      <c r="O171" s="76"/>
      <c r="P171" s="17"/>
      <c r="Q171" s="6"/>
      <c r="R171" s="6"/>
      <c r="S171" s="2"/>
      <c r="T171" s="2"/>
      <c r="U171" s="74"/>
      <c r="V171" s="45"/>
      <c r="W171" s="7"/>
      <c r="X171" s="7"/>
      <c r="Y171" s="2"/>
      <c r="Z171" s="17"/>
      <c r="AA171" s="17"/>
      <c r="AB171" s="29"/>
      <c r="AC171" s="17"/>
      <c r="AD171" s="17"/>
    </row>
    <row r="172" spans="1:30" ht="409.5" x14ac:dyDescent="0.35">
      <c r="A172" s="6" t="s">
        <v>515</v>
      </c>
      <c r="B172" s="17" t="s">
        <v>701</v>
      </c>
      <c r="C172" s="17" t="s">
        <v>294</v>
      </c>
      <c r="D172" s="68" t="s">
        <v>680</v>
      </c>
      <c r="E172" s="6" t="s">
        <v>702</v>
      </c>
      <c r="F172" s="6" t="s">
        <v>45</v>
      </c>
      <c r="G172" s="8">
        <v>0.9</v>
      </c>
      <c r="H172" s="117" t="s">
        <v>40</v>
      </c>
      <c r="I172" s="134" t="s">
        <v>703</v>
      </c>
      <c r="J172" s="128" t="s">
        <v>612</v>
      </c>
      <c r="K172" s="137" t="s">
        <v>42</v>
      </c>
      <c r="L172" s="135" t="s">
        <v>42</v>
      </c>
      <c r="M172" s="34">
        <v>171</v>
      </c>
      <c r="N172" s="30"/>
      <c r="O172" s="76"/>
      <c r="P172" s="17"/>
      <c r="Q172" s="17"/>
      <c r="R172" s="6"/>
      <c r="S172" s="2"/>
      <c r="T172" s="2"/>
      <c r="U172" s="6"/>
      <c r="V172" s="45"/>
      <c r="W172" s="23"/>
      <c r="X172" s="23"/>
      <c r="Y172" s="2"/>
      <c r="Z172" s="17"/>
      <c r="AA172" s="17"/>
      <c r="AB172" s="29"/>
      <c r="AC172" s="71"/>
      <c r="AD172" s="17"/>
    </row>
    <row r="173" spans="1:30" ht="62" x14ac:dyDescent="0.35">
      <c r="A173" s="6" t="s">
        <v>515</v>
      </c>
      <c r="B173" s="17" t="s">
        <v>704</v>
      </c>
      <c r="C173" s="17" t="s">
        <v>705</v>
      </c>
      <c r="D173" s="69" t="s">
        <v>680</v>
      </c>
      <c r="E173" s="60" t="s">
        <v>706</v>
      </c>
      <c r="F173" s="6" t="s">
        <v>45</v>
      </c>
      <c r="G173" s="8">
        <v>0.25</v>
      </c>
      <c r="H173" s="117" t="s">
        <v>40</v>
      </c>
      <c r="I173" s="134" t="s">
        <v>707</v>
      </c>
      <c r="J173" s="128" t="s">
        <v>42</v>
      </c>
      <c r="K173" s="149" t="str">
        <f t="shared" si="13"/>
        <v>N/A</v>
      </c>
      <c r="L173" s="136" t="s">
        <v>42</v>
      </c>
      <c r="M173" s="34">
        <v>172</v>
      </c>
      <c r="N173" s="30"/>
      <c r="O173" s="76"/>
      <c r="P173" s="17"/>
      <c r="Q173" s="17"/>
      <c r="R173" s="6"/>
      <c r="S173" s="2"/>
      <c r="T173" s="2"/>
      <c r="U173" s="6"/>
      <c r="V173" s="45"/>
      <c r="W173" s="23"/>
      <c r="X173" s="23"/>
      <c r="Y173" s="2"/>
      <c r="Z173" s="17"/>
      <c r="AA173" s="17"/>
      <c r="AB173" s="29"/>
      <c r="AC173" s="17"/>
      <c r="AD173" s="17"/>
    </row>
    <row r="174" spans="1:30" s="57" customFormat="1" ht="201.5" x14ac:dyDescent="0.35">
      <c r="A174" s="17" t="s">
        <v>515</v>
      </c>
      <c r="B174" s="17" t="s">
        <v>708</v>
      </c>
      <c r="C174" s="17" t="s">
        <v>709</v>
      </c>
      <c r="D174" s="17" t="s">
        <v>710</v>
      </c>
      <c r="E174" s="17" t="s">
        <v>711</v>
      </c>
      <c r="F174" s="6" t="s">
        <v>45</v>
      </c>
      <c r="G174" s="8">
        <v>0.7</v>
      </c>
      <c r="H174" s="117" t="s">
        <v>40</v>
      </c>
      <c r="I174" s="126" t="s">
        <v>712</v>
      </c>
      <c r="J174" s="136" t="s">
        <v>42</v>
      </c>
      <c r="K174" s="149" t="str">
        <f>IF(J174="N/A","N/A")</f>
        <v>N/A</v>
      </c>
      <c r="L174" s="136" t="s">
        <v>42</v>
      </c>
      <c r="M174" s="34">
        <v>173</v>
      </c>
      <c r="N174" s="54"/>
      <c r="O174" s="76"/>
      <c r="P174" s="17"/>
      <c r="Q174" s="6"/>
      <c r="R174" s="6"/>
      <c r="S174" s="2"/>
      <c r="T174" s="2"/>
      <c r="U174" s="6"/>
      <c r="V174" s="45"/>
      <c r="W174" s="7"/>
      <c r="X174" s="7"/>
      <c r="Y174" s="2"/>
      <c r="Z174" s="17"/>
      <c r="AA174" s="17"/>
      <c r="AB174" s="29"/>
      <c r="AC174" s="17"/>
      <c r="AD174" s="17"/>
    </row>
    <row r="175" spans="1:30" ht="124" x14ac:dyDescent="0.35">
      <c r="A175" s="17" t="s">
        <v>515</v>
      </c>
      <c r="B175" s="17" t="s">
        <v>708</v>
      </c>
      <c r="C175" s="17" t="s">
        <v>713</v>
      </c>
      <c r="D175" s="17" t="s">
        <v>710</v>
      </c>
      <c r="E175" s="17" t="s">
        <v>714</v>
      </c>
      <c r="F175" s="6" t="s">
        <v>45</v>
      </c>
      <c r="G175" s="8">
        <v>0.5</v>
      </c>
      <c r="H175" s="117" t="s">
        <v>40</v>
      </c>
      <c r="I175" s="141" t="s">
        <v>715</v>
      </c>
      <c r="J175" s="136" t="s">
        <v>42</v>
      </c>
      <c r="K175" s="149" t="str">
        <f>IF(J175="N/A","N/A")</f>
        <v>N/A</v>
      </c>
      <c r="L175" s="136" t="s">
        <v>42</v>
      </c>
      <c r="M175" s="34">
        <v>174</v>
      </c>
      <c r="N175" s="30"/>
      <c r="O175" s="76"/>
      <c r="P175" s="17"/>
      <c r="Q175" s="17"/>
      <c r="R175" s="6"/>
      <c r="S175" s="2"/>
      <c r="T175" s="2"/>
      <c r="U175" s="6"/>
      <c r="V175" s="16"/>
      <c r="W175" s="23"/>
      <c r="X175" s="23"/>
      <c r="Y175" s="2"/>
      <c r="Z175" s="17"/>
      <c r="AA175" s="17"/>
      <c r="AB175" s="29"/>
      <c r="AC175" s="17"/>
      <c r="AD175" s="17"/>
    </row>
    <row r="176" spans="1:30" ht="217" x14ac:dyDescent="0.35">
      <c r="A176" s="6" t="s">
        <v>515</v>
      </c>
      <c r="B176" s="17" t="s">
        <v>716</v>
      </c>
      <c r="C176" s="17" t="s">
        <v>717</v>
      </c>
      <c r="D176" s="6" t="s">
        <v>718</v>
      </c>
      <c r="E176" s="6" t="s">
        <v>719</v>
      </c>
      <c r="F176" s="6" t="s">
        <v>45</v>
      </c>
      <c r="G176" s="8">
        <v>0.7</v>
      </c>
      <c r="H176" s="117" t="s">
        <v>40</v>
      </c>
      <c r="I176" s="134" t="s">
        <v>720</v>
      </c>
      <c r="J176" s="128" t="s">
        <v>42</v>
      </c>
      <c r="K176" s="149" t="str">
        <f t="shared" si="13"/>
        <v>N/A</v>
      </c>
      <c r="L176" s="136" t="s">
        <v>42</v>
      </c>
      <c r="M176" s="34">
        <v>175</v>
      </c>
      <c r="N176" s="30"/>
      <c r="O176" s="76"/>
      <c r="P176" s="17"/>
      <c r="Q176" s="17"/>
      <c r="R176" s="6"/>
      <c r="S176" s="2"/>
      <c r="T176" s="2"/>
      <c r="U176" s="6"/>
      <c r="V176" s="16"/>
      <c r="W176" s="23"/>
      <c r="X176" s="23"/>
      <c r="Y176" s="2"/>
      <c r="Z176" s="17"/>
      <c r="AA176" s="17"/>
      <c r="AB176" s="29"/>
      <c r="AC176" s="17"/>
      <c r="AD176" s="17"/>
    </row>
    <row r="177" spans="1:30" ht="124" x14ac:dyDescent="0.35">
      <c r="A177" s="17" t="s">
        <v>515</v>
      </c>
      <c r="B177" s="17" t="s">
        <v>721</v>
      </c>
      <c r="C177" s="17" t="s">
        <v>722</v>
      </c>
      <c r="D177" s="17" t="s">
        <v>718</v>
      </c>
      <c r="E177" s="17" t="s">
        <v>723</v>
      </c>
      <c r="F177" s="6" t="s">
        <v>45</v>
      </c>
      <c r="G177" s="8">
        <v>0.7</v>
      </c>
      <c r="H177" s="117" t="s">
        <v>40</v>
      </c>
      <c r="I177" s="126" t="s">
        <v>724</v>
      </c>
      <c r="J177" s="136" t="s">
        <v>42</v>
      </c>
      <c r="K177" s="149" t="str">
        <f>IF(J177="N/A","N/A")</f>
        <v>N/A</v>
      </c>
      <c r="L177" s="136" t="s">
        <v>42</v>
      </c>
      <c r="M177" s="34">
        <v>176</v>
      </c>
      <c r="N177" s="30"/>
      <c r="O177" s="76"/>
      <c r="P177" s="17"/>
      <c r="Q177" s="17"/>
      <c r="R177" s="6"/>
      <c r="S177" s="2"/>
      <c r="T177" s="2"/>
      <c r="U177" s="6"/>
      <c r="V177" s="45"/>
      <c r="W177" s="23"/>
      <c r="X177" s="23"/>
      <c r="Y177" s="2"/>
      <c r="Z177" s="17"/>
      <c r="AA177" s="17"/>
      <c r="AB177" s="29"/>
      <c r="AC177" s="17"/>
      <c r="AD177" s="17"/>
    </row>
    <row r="178" spans="1:30" ht="139.5" x14ac:dyDescent="0.35">
      <c r="A178" s="17" t="s">
        <v>515</v>
      </c>
      <c r="B178" s="17" t="s">
        <v>725</v>
      </c>
      <c r="C178" s="17" t="s">
        <v>726</v>
      </c>
      <c r="D178" s="17" t="s">
        <v>718</v>
      </c>
      <c r="E178" s="17" t="s">
        <v>727</v>
      </c>
      <c r="F178" s="6" t="s">
        <v>45</v>
      </c>
      <c r="G178" s="8">
        <v>0.3125</v>
      </c>
      <c r="H178" s="117" t="s">
        <v>40</v>
      </c>
      <c r="I178" s="126" t="s">
        <v>728</v>
      </c>
      <c r="J178" s="136" t="s">
        <v>42</v>
      </c>
      <c r="K178" s="149" t="str">
        <f>IF(J178="N/A","N/A")</f>
        <v>N/A</v>
      </c>
      <c r="L178" s="136" t="s">
        <v>42</v>
      </c>
      <c r="M178" s="34">
        <v>177</v>
      </c>
      <c r="N178" s="30"/>
      <c r="O178" s="76"/>
      <c r="P178" s="17"/>
      <c r="Q178" s="17"/>
      <c r="R178" s="6"/>
      <c r="S178" s="2"/>
      <c r="T178" s="2"/>
      <c r="U178" s="4"/>
      <c r="V178" s="45"/>
      <c r="W178" s="23"/>
      <c r="X178" s="23"/>
      <c r="Y178" s="2"/>
      <c r="Z178" s="17"/>
      <c r="AA178" s="17"/>
      <c r="AB178" s="29"/>
      <c r="AC178" s="17"/>
      <c r="AD178" s="17"/>
    </row>
    <row r="179" spans="1:30" ht="155" x14ac:dyDescent="0.35">
      <c r="A179" s="17" t="s">
        <v>515</v>
      </c>
      <c r="B179" s="17" t="s">
        <v>729</v>
      </c>
      <c r="C179" s="17" t="s">
        <v>730</v>
      </c>
      <c r="D179" s="17" t="s">
        <v>718</v>
      </c>
      <c r="E179" s="17" t="s">
        <v>731</v>
      </c>
      <c r="F179" s="6" t="s">
        <v>45</v>
      </c>
      <c r="G179" s="8">
        <v>0.75</v>
      </c>
      <c r="H179" s="117" t="s">
        <v>40</v>
      </c>
      <c r="I179" s="134" t="s">
        <v>732</v>
      </c>
      <c r="J179" s="136" t="s">
        <v>42</v>
      </c>
      <c r="K179" s="149" t="str">
        <f t="shared" si="13"/>
        <v>N/A</v>
      </c>
      <c r="L179" s="136" t="s">
        <v>42</v>
      </c>
      <c r="M179" s="34">
        <v>178</v>
      </c>
      <c r="N179" s="30"/>
      <c r="O179" s="76"/>
      <c r="P179" s="17"/>
      <c r="Q179" s="17"/>
      <c r="R179" s="6"/>
      <c r="S179" s="2"/>
      <c r="T179" s="2"/>
      <c r="U179" s="10"/>
      <c r="V179" s="45"/>
      <c r="W179" s="23"/>
      <c r="X179" s="23"/>
      <c r="Y179" s="2"/>
      <c r="Z179" s="17"/>
      <c r="AA179" s="17"/>
      <c r="AB179" s="29"/>
      <c r="AC179" s="17"/>
      <c r="AD179" s="17"/>
    </row>
    <row r="180" spans="1:30" s="57" customFormat="1" ht="170.5" x14ac:dyDescent="0.35">
      <c r="A180" s="17" t="s">
        <v>515</v>
      </c>
      <c r="B180" s="17" t="s">
        <v>733</v>
      </c>
      <c r="C180" s="46" t="s">
        <v>734</v>
      </c>
      <c r="D180" s="46" t="s">
        <v>735</v>
      </c>
      <c r="E180" s="17" t="s">
        <v>736</v>
      </c>
      <c r="F180" s="6" t="s">
        <v>45</v>
      </c>
      <c r="G180" s="8">
        <v>0.85</v>
      </c>
      <c r="H180" s="117" t="s">
        <v>40</v>
      </c>
      <c r="I180" s="126" t="s">
        <v>737</v>
      </c>
      <c r="J180" s="136" t="s">
        <v>42</v>
      </c>
      <c r="K180" s="149" t="str">
        <f t="shared" si="13"/>
        <v>N/A</v>
      </c>
      <c r="L180" s="136" t="s">
        <v>42</v>
      </c>
      <c r="M180" s="34">
        <v>179</v>
      </c>
      <c r="N180" s="54"/>
      <c r="O180" s="76"/>
      <c r="P180" s="17"/>
      <c r="Q180" s="6"/>
      <c r="R180" s="6"/>
      <c r="S180" s="2"/>
      <c r="T180" s="2"/>
      <c r="U180" s="28"/>
      <c r="V180" s="45"/>
      <c r="W180" s="7"/>
      <c r="X180" s="7"/>
      <c r="Y180" s="2"/>
      <c r="Z180" s="17"/>
      <c r="AA180" s="17"/>
      <c r="AB180" s="29"/>
      <c r="AC180" s="17"/>
      <c r="AD180" s="17"/>
    </row>
    <row r="181" spans="1:30" s="57" customFormat="1" ht="62" x14ac:dyDescent="0.35">
      <c r="A181" s="17" t="s">
        <v>515</v>
      </c>
      <c r="B181" s="17" t="s">
        <v>738</v>
      </c>
      <c r="C181" s="46" t="s">
        <v>739</v>
      </c>
      <c r="D181" s="46" t="s">
        <v>735</v>
      </c>
      <c r="E181" s="17" t="s">
        <v>740</v>
      </c>
      <c r="F181" s="6" t="s">
        <v>45</v>
      </c>
      <c r="G181" s="8">
        <v>0.17499999999999999</v>
      </c>
      <c r="H181" s="117" t="s">
        <v>40</v>
      </c>
      <c r="I181" s="141" t="s">
        <v>741</v>
      </c>
      <c r="J181" s="136" t="s">
        <v>42</v>
      </c>
      <c r="K181" s="149" t="str">
        <f t="shared" ref="K181:K189" si="16">IF(J181="N/A","N/A")</f>
        <v>N/A</v>
      </c>
      <c r="L181" s="136" t="s">
        <v>42</v>
      </c>
      <c r="M181" s="34">
        <v>180</v>
      </c>
      <c r="N181" s="54"/>
      <c r="O181" s="76"/>
      <c r="P181" s="17"/>
      <c r="Q181" s="6"/>
      <c r="R181" s="6"/>
      <c r="S181" s="2"/>
      <c r="T181" s="2"/>
      <c r="U181" s="2"/>
      <c r="V181" s="45"/>
      <c r="W181" s="7"/>
      <c r="X181" s="7"/>
      <c r="Y181" s="2"/>
      <c r="Z181" s="17"/>
      <c r="AA181" s="17"/>
      <c r="AB181" s="29"/>
      <c r="AC181" s="17"/>
      <c r="AD181" s="17"/>
    </row>
    <row r="182" spans="1:30" s="57" customFormat="1" ht="409.5" x14ac:dyDescent="0.35">
      <c r="A182" s="6" t="s">
        <v>515</v>
      </c>
      <c r="B182" s="17" t="s">
        <v>742</v>
      </c>
      <c r="C182" s="46" t="s">
        <v>743</v>
      </c>
      <c r="D182" s="59" t="s">
        <v>735</v>
      </c>
      <c r="E182" s="6" t="s">
        <v>744</v>
      </c>
      <c r="F182" s="6" t="s">
        <v>45</v>
      </c>
      <c r="G182" s="8">
        <v>0.625</v>
      </c>
      <c r="H182" s="117" t="s">
        <v>40</v>
      </c>
      <c r="I182" s="134" t="s">
        <v>745</v>
      </c>
      <c r="J182" s="128" t="s">
        <v>612</v>
      </c>
      <c r="K182" s="137" t="s">
        <v>42</v>
      </c>
      <c r="L182" s="135" t="s">
        <v>42</v>
      </c>
      <c r="M182" s="34">
        <v>181</v>
      </c>
      <c r="N182" s="54"/>
      <c r="O182" s="76"/>
      <c r="P182" s="17"/>
      <c r="Q182" s="6"/>
      <c r="R182" s="6"/>
      <c r="S182" s="2"/>
      <c r="T182" s="2"/>
      <c r="U182" s="2"/>
      <c r="V182" s="45"/>
      <c r="W182" s="7"/>
      <c r="X182" s="7"/>
      <c r="Y182" s="2"/>
      <c r="Z182" s="17"/>
      <c r="AA182" s="17"/>
      <c r="AB182" s="29"/>
      <c r="AC182" s="17"/>
      <c r="AD182" s="17"/>
    </row>
    <row r="183" spans="1:30" ht="124" x14ac:dyDescent="0.35">
      <c r="A183" s="6" t="s">
        <v>515</v>
      </c>
      <c r="B183" s="17" t="s">
        <v>746</v>
      </c>
      <c r="C183" s="17" t="s">
        <v>747</v>
      </c>
      <c r="D183" s="6" t="s">
        <v>748</v>
      </c>
      <c r="E183" s="6" t="s">
        <v>749</v>
      </c>
      <c r="F183" s="6" t="s">
        <v>45</v>
      </c>
      <c r="G183" s="8">
        <v>0.3125</v>
      </c>
      <c r="H183" s="117" t="s">
        <v>40</v>
      </c>
      <c r="I183" s="134" t="s">
        <v>750</v>
      </c>
      <c r="J183" s="128" t="s">
        <v>42</v>
      </c>
      <c r="K183" s="149" t="str">
        <f t="shared" si="13"/>
        <v>N/A</v>
      </c>
      <c r="L183" s="136" t="s">
        <v>42</v>
      </c>
      <c r="M183" s="34">
        <v>182</v>
      </c>
      <c r="N183" s="30"/>
      <c r="O183" s="76"/>
      <c r="P183" s="17"/>
      <c r="Q183" s="17"/>
      <c r="R183" s="6"/>
      <c r="S183" s="2"/>
      <c r="T183" s="2"/>
      <c r="U183" s="2"/>
      <c r="V183" s="45"/>
      <c r="W183" s="23"/>
      <c r="X183" s="23"/>
      <c r="Y183" s="2"/>
      <c r="Z183" s="17"/>
      <c r="AA183" s="17"/>
      <c r="AB183" s="29"/>
      <c r="AC183" s="17"/>
      <c r="AD183" s="17"/>
    </row>
    <row r="184" spans="1:30" s="57" customFormat="1" ht="124" x14ac:dyDescent="0.35">
      <c r="A184" s="6" t="s">
        <v>515</v>
      </c>
      <c r="B184" s="17" t="s">
        <v>746</v>
      </c>
      <c r="C184" s="17" t="s">
        <v>751</v>
      </c>
      <c r="D184" s="6" t="s">
        <v>748</v>
      </c>
      <c r="E184" s="6" t="s">
        <v>752</v>
      </c>
      <c r="F184" s="6" t="s">
        <v>45</v>
      </c>
      <c r="G184" s="8">
        <v>0.3</v>
      </c>
      <c r="H184" s="117" t="s">
        <v>40</v>
      </c>
      <c r="I184" s="134" t="s">
        <v>753</v>
      </c>
      <c r="J184" s="128" t="s">
        <v>42</v>
      </c>
      <c r="K184" s="149" t="str">
        <f t="shared" si="13"/>
        <v>N/A</v>
      </c>
      <c r="L184" s="136" t="s">
        <v>42</v>
      </c>
      <c r="M184" s="34">
        <v>183</v>
      </c>
      <c r="N184" s="54"/>
      <c r="O184" s="76"/>
      <c r="P184" s="17"/>
      <c r="Q184" s="6"/>
      <c r="R184" s="6"/>
      <c r="S184" s="2"/>
      <c r="T184" s="2"/>
      <c r="U184" s="2"/>
      <c r="V184" s="45"/>
      <c r="W184" s="7"/>
      <c r="X184" s="7"/>
      <c r="Y184" s="2"/>
      <c r="Z184" s="17"/>
      <c r="AA184" s="17"/>
      <c r="AB184" s="29"/>
      <c r="AC184" s="17"/>
      <c r="AD184" s="17"/>
    </row>
    <row r="185" spans="1:30" s="57" customFormat="1" ht="186" x14ac:dyDescent="0.35">
      <c r="A185" s="17" t="s">
        <v>515</v>
      </c>
      <c r="B185" s="17" t="s">
        <v>746</v>
      </c>
      <c r="C185" s="17" t="s">
        <v>754</v>
      </c>
      <c r="D185" s="17" t="s">
        <v>748</v>
      </c>
      <c r="E185" s="17" t="s">
        <v>755</v>
      </c>
      <c r="F185" s="6" t="s">
        <v>45</v>
      </c>
      <c r="G185" s="8">
        <v>0.6</v>
      </c>
      <c r="H185" s="117" t="s">
        <v>40</v>
      </c>
      <c r="I185" s="126" t="s">
        <v>756</v>
      </c>
      <c r="J185" s="136" t="s">
        <v>42</v>
      </c>
      <c r="K185" s="149" t="str">
        <f>IF(J185="N/A","N/A")</f>
        <v>N/A</v>
      </c>
      <c r="L185" s="136" t="s">
        <v>42</v>
      </c>
      <c r="M185" s="34">
        <v>184</v>
      </c>
      <c r="N185" s="54"/>
      <c r="O185" s="76"/>
      <c r="P185" s="17"/>
      <c r="Q185" s="6"/>
      <c r="R185" s="6"/>
      <c r="S185" s="2"/>
      <c r="T185" s="2"/>
      <c r="U185" s="2"/>
      <c r="V185" s="45"/>
      <c r="W185" s="7"/>
      <c r="X185" s="7"/>
      <c r="Y185" s="2"/>
      <c r="Z185" s="17"/>
      <c r="AA185" s="17"/>
      <c r="AB185" s="29"/>
      <c r="AC185" s="17"/>
      <c r="AD185" s="17"/>
    </row>
    <row r="186" spans="1:30" s="57" customFormat="1" ht="170.5" x14ac:dyDescent="0.35">
      <c r="A186" s="6" t="s">
        <v>515</v>
      </c>
      <c r="B186" s="17" t="s">
        <v>746</v>
      </c>
      <c r="C186" s="17" t="s">
        <v>757</v>
      </c>
      <c r="D186" s="6" t="s">
        <v>748</v>
      </c>
      <c r="E186" s="6" t="s">
        <v>758</v>
      </c>
      <c r="F186" s="6" t="s">
        <v>45</v>
      </c>
      <c r="G186" s="8">
        <v>0.35</v>
      </c>
      <c r="H186" s="117" t="s">
        <v>40</v>
      </c>
      <c r="I186" s="134" t="s">
        <v>759</v>
      </c>
      <c r="J186" s="128" t="s">
        <v>42</v>
      </c>
      <c r="K186" s="149" t="str">
        <f t="shared" si="13"/>
        <v>N/A</v>
      </c>
      <c r="L186" s="136" t="s">
        <v>42</v>
      </c>
      <c r="M186" s="34">
        <v>185</v>
      </c>
      <c r="N186" s="54"/>
      <c r="O186" s="76"/>
      <c r="P186" s="17"/>
      <c r="Q186" s="6"/>
      <c r="R186" s="6"/>
      <c r="S186" s="2"/>
      <c r="T186" s="2"/>
      <c r="U186" s="2"/>
      <c r="V186" s="45"/>
      <c r="W186" s="7"/>
      <c r="X186" s="7"/>
      <c r="Y186" s="2"/>
      <c r="Z186" s="17"/>
      <c r="AA186" s="17"/>
      <c r="AB186" s="29"/>
      <c r="AC186" s="17"/>
      <c r="AD186" s="17"/>
    </row>
    <row r="187" spans="1:30" ht="62" x14ac:dyDescent="0.35">
      <c r="A187" s="6" t="s">
        <v>515</v>
      </c>
      <c r="B187" s="17" t="s">
        <v>746</v>
      </c>
      <c r="C187" s="17" t="s">
        <v>760</v>
      </c>
      <c r="D187" s="6" t="s">
        <v>748</v>
      </c>
      <c r="E187" s="6" t="s">
        <v>761</v>
      </c>
      <c r="F187" s="6" t="s">
        <v>45</v>
      </c>
      <c r="G187" s="8">
        <v>0</v>
      </c>
      <c r="H187" s="117" t="s">
        <v>287</v>
      </c>
      <c r="I187" s="134" t="s">
        <v>649</v>
      </c>
      <c r="J187" s="128" t="s">
        <v>42</v>
      </c>
      <c r="K187" s="157" t="str">
        <f t="shared" si="13"/>
        <v>N/A</v>
      </c>
      <c r="L187" s="136" t="s">
        <v>42</v>
      </c>
      <c r="M187" s="34">
        <v>186</v>
      </c>
      <c r="N187" s="30"/>
      <c r="O187" s="76"/>
      <c r="P187" s="17"/>
      <c r="Q187" s="17"/>
      <c r="R187" s="6"/>
      <c r="S187" s="2"/>
      <c r="T187" s="2"/>
      <c r="U187" s="2"/>
      <c r="V187" s="45"/>
      <c r="W187" s="23"/>
      <c r="X187" s="23"/>
      <c r="Y187" s="2"/>
      <c r="Z187" s="17"/>
      <c r="AA187" s="17"/>
      <c r="AB187" s="29"/>
      <c r="AC187" s="17"/>
      <c r="AD187" s="17"/>
    </row>
    <row r="188" spans="1:30" ht="77.5" x14ac:dyDescent="0.35">
      <c r="A188" s="6" t="s">
        <v>515</v>
      </c>
      <c r="B188" s="17" t="s">
        <v>746</v>
      </c>
      <c r="C188" s="17" t="s">
        <v>762</v>
      </c>
      <c r="D188" s="6" t="s">
        <v>748</v>
      </c>
      <c r="E188" s="6" t="s">
        <v>763</v>
      </c>
      <c r="F188" s="6" t="s">
        <v>45</v>
      </c>
      <c r="G188" s="8" t="s">
        <v>42</v>
      </c>
      <c r="H188" s="117" t="s">
        <v>287</v>
      </c>
      <c r="I188" s="134" t="s">
        <v>649</v>
      </c>
      <c r="J188" s="128" t="s">
        <v>42</v>
      </c>
      <c r="K188" s="149" t="str">
        <f t="shared" si="16"/>
        <v>N/A</v>
      </c>
      <c r="L188" s="136" t="s">
        <v>42</v>
      </c>
      <c r="M188" s="34">
        <v>187</v>
      </c>
      <c r="O188" s="76"/>
      <c r="P188" s="17"/>
      <c r="Q188" s="17"/>
      <c r="R188" s="6"/>
      <c r="S188" s="2"/>
      <c r="T188" s="2"/>
      <c r="U188" s="2"/>
      <c r="V188" s="45"/>
      <c r="W188" s="23"/>
      <c r="X188" s="23"/>
      <c r="Y188" s="2"/>
      <c r="Z188" s="17"/>
      <c r="AA188" s="17"/>
      <c r="AB188" s="24"/>
      <c r="AC188" s="17"/>
      <c r="AD188" s="17"/>
    </row>
    <row r="189" spans="1:30" ht="77.5" x14ac:dyDescent="0.35">
      <c r="A189" s="17" t="s">
        <v>515</v>
      </c>
      <c r="B189" s="17" t="s">
        <v>764</v>
      </c>
      <c r="C189" s="17" t="s">
        <v>765</v>
      </c>
      <c r="D189" s="17" t="s">
        <v>748</v>
      </c>
      <c r="E189" s="17" t="s">
        <v>766</v>
      </c>
      <c r="F189" s="6" t="s">
        <v>45</v>
      </c>
      <c r="G189" s="8">
        <v>0</v>
      </c>
      <c r="H189" s="117" t="s">
        <v>287</v>
      </c>
      <c r="I189" s="126" t="s">
        <v>767</v>
      </c>
      <c r="J189" s="136" t="s">
        <v>42</v>
      </c>
      <c r="K189" s="149" t="str">
        <f t="shared" si="16"/>
        <v>N/A</v>
      </c>
      <c r="L189" s="136" t="s">
        <v>42</v>
      </c>
      <c r="M189" s="34">
        <v>188</v>
      </c>
      <c r="O189" s="76"/>
      <c r="P189" s="17"/>
      <c r="Q189" s="17"/>
      <c r="R189" s="6"/>
      <c r="S189" s="2"/>
      <c r="T189" s="2"/>
      <c r="U189" s="13"/>
      <c r="V189" s="45"/>
      <c r="W189" s="23"/>
      <c r="X189" s="23"/>
      <c r="Y189" s="2"/>
      <c r="Z189" s="17"/>
      <c r="AA189" s="17"/>
      <c r="AB189" s="24"/>
      <c r="AC189" s="17"/>
      <c r="AD189" s="17"/>
    </row>
    <row r="190" spans="1:30" ht="93" x14ac:dyDescent="0.35">
      <c r="A190" s="17" t="s">
        <v>515</v>
      </c>
      <c r="B190" s="17" t="s">
        <v>768</v>
      </c>
      <c r="C190" s="17" t="s">
        <v>769</v>
      </c>
      <c r="D190" s="17" t="s">
        <v>748</v>
      </c>
      <c r="E190" s="17" t="s">
        <v>770</v>
      </c>
      <c r="F190" s="6" t="s">
        <v>45</v>
      </c>
      <c r="G190" s="8">
        <v>0</v>
      </c>
      <c r="H190" s="117" t="s">
        <v>287</v>
      </c>
      <c r="I190" s="126" t="s">
        <v>649</v>
      </c>
      <c r="J190" s="136" t="s">
        <v>42</v>
      </c>
      <c r="K190" s="149" t="str">
        <f>IF(J190="N/A","N/A")</f>
        <v>N/A</v>
      </c>
      <c r="L190" s="136" t="s">
        <v>42</v>
      </c>
      <c r="M190" s="34">
        <v>189</v>
      </c>
      <c r="N190" s="30"/>
      <c r="O190" s="76"/>
      <c r="P190" s="17"/>
      <c r="Q190" s="17"/>
      <c r="R190" s="6"/>
      <c r="S190" s="2"/>
      <c r="T190" s="2"/>
      <c r="U190" s="13"/>
      <c r="V190" s="45"/>
      <c r="W190" s="23"/>
      <c r="X190" s="23"/>
      <c r="Y190" s="2"/>
      <c r="Z190" s="17"/>
      <c r="AA190" s="17"/>
      <c r="AB190" s="29"/>
      <c r="AC190" s="17"/>
      <c r="AD190" s="17"/>
    </row>
    <row r="191" spans="1:30" s="57" customFormat="1" ht="155" x14ac:dyDescent="0.35">
      <c r="A191" s="17" t="s">
        <v>515</v>
      </c>
      <c r="B191" s="17" t="s">
        <v>771</v>
      </c>
      <c r="C191" s="17" t="s">
        <v>772</v>
      </c>
      <c r="D191" s="17" t="s">
        <v>773</v>
      </c>
      <c r="E191" s="17" t="s">
        <v>774</v>
      </c>
      <c r="F191" s="6" t="s">
        <v>45</v>
      </c>
      <c r="G191" s="8">
        <v>0.4</v>
      </c>
      <c r="H191" s="117" t="s">
        <v>40</v>
      </c>
      <c r="I191" s="126" t="s">
        <v>775</v>
      </c>
      <c r="J191" s="136" t="s">
        <v>42</v>
      </c>
      <c r="K191" s="149" t="str">
        <f>IF(J191="N/A","N/A")</f>
        <v>N/A</v>
      </c>
      <c r="L191" s="136" t="s">
        <v>42</v>
      </c>
      <c r="M191" s="34">
        <v>190</v>
      </c>
      <c r="N191" s="56"/>
      <c r="O191" s="76"/>
      <c r="P191" s="17"/>
      <c r="Q191" s="6"/>
      <c r="R191" s="6"/>
      <c r="S191" s="2"/>
      <c r="T191" s="2"/>
      <c r="U191" s="13"/>
      <c r="V191" s="45"/>
      <c r="W191" s="7"/>
      <c r="X191" s="7"/>
      <c r="Y191" s="2"/>
      <c r="Z191" s="17"/>
      <c r="AA191" s="17"/>
      <c r="AB191" s="41"/>
      <c r="AC191" s="17"/>
      <c r="AD191" s="17"/>
    </row>
    <row r="192" spans="1:30" ht="186" x14ac:dyDescent="0.35">
      <c r="A192" s="17" t="s">
        <v>515</v>
      </c>
      <c r="B192" s="17" t="s">
        <v>771</v>
      </c>
      <c r="C192" s="17" t="s">
        <v>776</v>
      </c>
      <c r="D192" s="17" t="s">
        <v>773</v>
      </c>
      <c r="E192" s="17" t="s">
        <v>777</v>
      </c>
      <c r="F192" s="6" t="s">
        <v>45</v>
      </c>
      <c r="G192" s="8">
        <v>0.75</v>
      </c>
      <c r="H192" s="117" t="s">
        <v>40</v>
      </c>
      <c r="I192" s="126" t="s">
        <v>778</v>
      </c>
      <c r="J192" s="136" t="s">
        <v>42</v>
      </c>
      <c r="K192" s="149" t="str">
        <f>IF(J192="N/A","N/A")</f>
        <v>N/A</v>
      </c>
      <c r="L192" s="136" t="s">
        <v>42</v>
      </c>
      <c r="M192" s="34">
        <v>191</v>
      </c>
      <c r="O192" s="76"/>
      <c r="P192" s="17"/>
      <c r="Q192" s="17"/>
      <c r="R192" s="6"/>
      <c r="S192" s="2"/>
      <c r="T192" s="2"/>
      <c r="U192" s="13"/>
      <c r="V192" s="45"/>
      <c r="W192" s="23"/>
      <c r="X192" s="23"/>
      <c r="Y192" s="2"/>
      <c r="Z192" s="17"/>
      <c r="AA192" s="17"/>
      <c r="AB192" s="41"/>
      <c r="AC192" s="17"/>
      <c r="AD192" s="17"/>
    </row>
    <row r="193" spans="1:30" s="57" customFormat="1" ht="263.5" x14ac:dyDescent="0.35">
      <c r="A193" s="6" t="s">
        <v>515</v>
      </c>
      <c r="B193" s="17" t="s">
        <v>771</v>
      </c>
      <c r="C193" s="17" t="s">
        <v>779</v>
      </c>
      <c r="D193" s="17" t="s">
        <v>773</v>
      </c>
      <c r="E193" s="6" t="s">
        <v>780</v>
      </c>
      <c r="F193" s="6" t="s">
        <v>39</v>
      </c>
      <c r="G193" s="8">
        <v>0.1</v>
      </c>
      <c r="H193" s="117" t="s">
        <v>40</v>
      </c>
      <c r="I193" s="134" t="s">
        <v>781</v>
      </c>
      <c r="J193" s="128" t="s">
        <v>42</v>
      </c>
      <c r="K193" s="149" t="str">
        <f t="shared" si="13"/>
        <v>N/A</v>
      </c>
      <c r="L193" s="136" t="s">
        <v>42</v>
      </c>
      <c r="M193" s="34">
        <v>192</v>
      </c>
      <c r="N193" s="54"/>
      <c r="O193" s="76"/>
      <c r="P193" s="17"/>
      <c r="Q193" s="6"/>
      <c r="R193" s="6"/>
      <c r="S193" s="2"/>
      <c r="T193" s="2"/>
      <c r="U193" s="2"/>
      <c r="V193" s="45"/>
      <c r="W193" s="7"/>
      <c r="X193" s="7"/>
      <c r="Y193" s="2"/>
      <c r="Z193" s="17"/>
      <c r="AA193" s="17"/>
      <c r="AB193" s="29"/>
      <c r="AC193" s="17"/>
      <c r="AD193" s="17"/>
    </row>
    <row r="194" spans="1:30" s="57" customFormat="1" ht="93" x14ac:dyDescent="0.35">
      <c r="A194" s="17" t="s">
        <v>515</v>
      </c>
      <c r="B194" s="17" t="s">
        <v>771</v>
      </c>
      <c r="C194" s="17" t="s">
        <v>782</v>
      </c>
      <c r="D194" s="17" t="s">
        <v>773</v>
      </c>
      <c r="E194" s="17" t="s">
        <v>783</v>
      </c>
      <c r="F194" s="6" t="s">
        <v>45</v>
      </c>
      <c r="G194" s="8" t="s">
        <v>42</v>
      </c>
      <c r="H194" s="117" t="s">
        <v>287</v>
      </c>
      <c r="I194" s="126" t="s">
        <v>649</v>
      </c>
      <c r="J194" s="136" t="s">
        <v>42</v>
      </c>
      <c r="K194" s="149" t="str">
        <f>IF(J194="N/A","N/A")</f>
        <v>N/A</v>
      </c>
      <c r="L194" s="136" t="s">
        <v>42</v>
      </c>
      <c r="M194" s="34">
        <v>193</v>
      </c>
      <c r="N194" s="54"/>
      <c r="O194" s="76"/>
      <c r="P194" s="17"/>
      <c r="Q194" s="6"/>
      <c r="R194" s="6"/>
      <c r="S194" s="2"/>
      <c r="T194" s="2"/>
      <c r="U194" s="2"/>
      <c r="V194" s="45"/>
      <c r="W194" s="7"/>
      <c r="X194" s="7"/>
      <c r="Y194" s="2"/>
      <c r="Z194" s="17"/>
      <c r="AA194" s="17"/>
      <c r="AB194" s="29"/>
      <c r="AC194" s="17"/>
      <c r="AD194" s="17"/>
    </row>
    <row r="195" spans="1:30" s="57" customFormat="1" ht="155" x14ac:dyDescent="0.35">
      <c r="A195" s="6" t="s">
        <v>515</v>
      </c>
      <c r="B195" s="17" t="s">
        <v>784</v>
      </c>
      <c r="C195" s="17" t="s">
        <v>785</v>
      </c>
      <c r="D195" s="6" t="s">
        <v>773</v>
      </c>
      <c r="E195" s="6" t="s">
        <v>786</v>
      </c>
      <c r="F195" s="6" t="s">
        <v>45</v>
      </c>
      <c r="G195" s="8">
        <v>0.625</v>
      </c>
      <c r="H195" s="117" t="s">
        <v>40</v>
      </c>
      <c r="I195" s="133" t="s">
        <v>787</v>
      </c>
      <c r="J195" s="128" t="s">
        <v>788</v>
      </c>
      <c r="K195" s="137" t="s">
        <v>42</v>
      </c>
      <c r="L195" s="135" t="s">
        <v>789</v>
      </c>
      <c r="M195" s="34">
        <v>194</v>
      </c>
      <c r="N195" s="54"/>
      <c r="O195" s="76"/>
      <c r="P195" s="17"/>
      <c r="Q195" s="6"/>
      <c r="R195" s="6"/>
      <c r="S195" s="2"/>
      <c r="T195" s="2"/>
      <c r="U195" s="2"/>
      <c r="V195" s="45"/>
      <c r="W195" s="7"/>
      <c r="X195" s="7"/>
      <c r="Y195" s="2"/>
      <c r="Z195" s="17"/>
      <c r="AA195" s="17"/>
      <c r="AB195" s="29"/>
      <c r="AC195" s="17"/>
      <c r="AD195" s="17"/>
    </row>
    <row r="196" spans="1:30" ht="139.5" x14ac:dyDescent="0.35">
      <c r="A196" s="6" t="s">
        <v>515</v>
      </c>
      <c r="B196" s="17" t="s">
        <v>790</v>
      </c>
      <c r="C196" s="42" t="s">
        <v>791</v>
      </c>
      <c r="D196" s="18" t="s">
        <v>773</v>
      </c>
      <c r="E196" s="6" t="s">
        <v>792</v>
      </c>
      <c r="F196" s="6" t="s">
        <v>45</v>
      </c>
      <c r="G196" s="8">
        <v>0.75</v>
      </c>
      <c r="H196" s="117" t="s">
        <v>40</v>
      </c>
      <c r="I196" s="134" t="s">
        <v>793</v>
      </c>
      <c r="J196" s="128" t="s">
        <v>794</v>
      </c>
      <c r="K196" s="137" t="s">
        <v>42</v>
      </c>
      <c r="L196" s="146" t="s">
        <v>795</v>
      </c>
      <c r="M196" s="34">
        <v>195</v>
      </c>
      <c r="O196" s="76"/>
      <c r="P196" s="17"/>
      <c r="Q196" s="17"/>
      <c r="R196" s="6"/>
      <c r="S196" s="2"/>
      <c r="T196" s="2"/>
      <c r="U196" s="2"/>
      <c r="V196" s="45"/>
      <c r="W196" s="23"/>
      <c r="X196" s="23"/>
      <c r="Y196" s="2"/>
      <c r="Z196" s="17"/>
      <c r="AA196" s="17"/>
      <c r="AB196" s="24"/>
      <c r="AC196" s="17"/>
      <c r="AD196" s="17"/>
    </row>
    <row r="197" spans="1:30" ht="46.5" x14ac:dyDescent="0.35">
      <c r="A197" s="6" t="s">
        <v>515</v>
      </c>
      <c r="B197" s="67" t="s">
        <v>796</v>
      </c>
      <c r="C197" s="67" t="s">
        <v>797</v>
      </c>
      <c r="D197" s="6" t="s">
        <v>773</v>
      </c>
      <c r="E197" s="6" t="s">
        <v>798</v>
      </c>
      <c r="F197" s="6" t="s">
        <v>45</v>
      </c>
      <c r="G197" s="8">
        <v>0.25</v>
      </c>
      <c r="H197" s="117" t="s">
        <v>40</v>
      </c>
      <c r="I197" s="134" t="s">
        <v>799</v>
      </c>
      <c r="J197" s="128" t="s">
        <v>42</v>
      </c>
      <c r="K197" s="149" t="str">
        <f t="shared" si="13"/>
        <v>N/A</v>
      </c>
      <c r="L197" s="136" t="s">
        <v>42</v>
      </c>
      <c r="M197" s="34">
        <v>196</v>
      </c>
      <c r="N197" s="30"/>
      <c r="O197" s="76"/>
      <c r="P197" s="17"/>
      <c r="Q197" s="17"/>
      <c r="R197" s="6"/>
      <c r="S197" s="2"/>
      <c r="T197" s="2"/>
      <c r="U197" s="2"/>
      <c r="V197" s="45"/>
      <c r="W197" s="23"/>
      <c r="X197" s="23"/>
      <c r="Y197" s="2"/>
      <c r="Z197" s="17"/>
      <c r="AA197" s="17"/>
      <c r="AB197" s="29"/>
      <c r="AC197" s="17"/>
      <c r="AD197" s="17"/>
    </row>
    <row r="198" spans="1:30" ht="409.5" x14ac:dyDescent="0.35">
      <c r="A198" s="17" t="s">
        <v>515</v>
      </c>
      <c r="B198" s="17" t="s">
        <v>800</v>
      </c>
      <c r="C198" s="17" t="s">
        <v>801</v>
      </c>
      <c r="D198" s="17" t="s">
        <v>802</v>
      </c>
      <c r="E198" s="17" t="s">
        <v>803</v>
      </c>
      <c r="F198" s="6" t="s">
        <v>804</v>
      </c>
      <c r="G198" s="8">
        <v>0.875</v>
      </c>
      <c r="H198" s="117" t="s">
        <v>40</v>
      </c>
      <c r="I198" s="126" t="s">
        <v>805</v>
      </c>
      <c r="J198" s="136" t="s">
        <v>42</v>
      </c>
      <c r="K198" s="149" t="str">
        <f>IF(J198="N/A","N/A")</f>
        <v>N/A</v>
      </c>
      <c r="L198" s="136" t="s">
        <v>42</v>
      </c>
      <c r="M198" s="34">
        <v>197</v>
      </c>
      <c r="O198" s="76"/>
      <c r="P198" s="17"/>
      <c r="Q198" s="17"/>
      <c r="R198" s="6"/>
      <c r="S198" s="2"/>
      <c r="T198" s="2"/>
      <c r="U198" s="2"/>
      <c r="V198" s="45"/>
      <c r="W198" s="23"/>
      <c r="X198" s="23"/>
      <c r="Y198" s="2"/>
      <c r="Z198" s="17"/>
      <c r="AA198" s="17"/>
      <c r="AB198" s="41"/>
      <c r="AC198" s="17"/>
      <c r="AD198" s="17"/>
    </row>
    <row r="199" spans="1:30" s="57" customFormat="1" ht="279" x14ac:dyDescent="0.35">
      <c r="A199" s="17" t="s">
        <v>515</v>
      </c>
      <c r="B199" s="17" t="s">
        <v>800</v>
      </c>
      <c r="C199" s="48" t="s">
        <v>806</v>
      </c>
      <c r="D199" s="63" t="s">
        <v>802</v>
      </c>
      <c r="E199" s="17" t="s">
        <v>807</v>
      </c>
      <c r="F199" s="6" t="s">
        <v>45</v>
      </c>
      <c r="G199" s="8">
        <v>0.75</v>
      </c>
      <c r="H199" s="117" t="s">
        <v>40</v>
      </c>
      <c r="I199" s="126" t="s">
        <v>808</v>
      </c>
      <c r="J199" s="136" t="s">
        <v>42</v>
      </c>
      <c r="K199" s="149" t="str">
        <f>IF(J199="N/A","N/A")</f>
        <v>N/A</v>
      </c>
      <c r="L199" s="136" t="s">
        <v>42</v>
      </c>
      <c r="M199" s="34">
        <v>198</v>
      </c>
      <c r="N199" s="54"/>
      <c r="O199" s="76"/>
      <c r="P199" s="17"/>
      <c r="Q199" s="6"/>
      <c r="R199" s="6"/>
      <c r="S199" s="2"/>
      <c r="T199" s="2"/>
      <c r="U199" s="2"/>
      <c r="V199" s="45"/>
      <c r="W199" s="7"/>
      <c r="X199" s="7"/>
      <c r="Y199" s="2"/>
      <c r="Z199" s="17"/>
      <c r="AA199" s="17"/>
      <c r="AB199" s="29"/>
      <c r="AC199" s="17"/>
      <c r="AD199" s="17"/>
    </row>
    <row r="200" spans="1:30" s="57" customFormat="1" ht="403" x14ac:dyDescent="0.35">
      <c r="A200" s="17" t="s">
        <v>515</v>
      </c>
      <c r="B200" s="17" t="s">
        <v>800</v>
      </c>
      <c r="C200" s="48" t="s">
        <v>809</v>
      </c>
      <c r="D200" s="64" t="s">
        <v>802</v>
      </c>
      <c r="E200" s="17" t="s">
        <v>810</v>
      </c>
      <c r="F200" s="6" t="s">
        <v>45</v>
      </c>
      <c r="G200" s="8">
        <v>0.45</v>
      </c>
      <c r="H200" s="117" t="s">
        <v>40</v>
      </c>
      <c r="I200" s="126" t="s">
        <v>811</v>
      </c>
      <c r="J200" s="136" t="s">
        <v>42</v>
      </c>
      <c r="K200" s="149" t="str">
        <f>IF(J200="N/A","N/A")</f>
        <v>N/A</v>
      </c>
      <c r="L200" s="136" t="s">
        <v>42</v>
      </c>
      <c r="M200" s="34">
        <v>199</v>
      </c>
      <c r="N200" s="54"/>
      <c r="O200" s="76"/>
      <c r="P200" s="17"/>
      <c r="Q200" s="6"/>
      <c r="R200" s="6"/>
      <c r="S200" s="2"/>
      <c r="T200" s="2"/>
      <c r="U200" s="2"/>
      <c r="V200" s="45"/>
      <c r="W200" s="7"/>
      <c r="X200" s="7"/>
      <c r="Y200" s="2"/>
      <c r="Z200" s="17"/>
      <c r="AA200" s="17"/>
      <c r="AB200" s="29"/>
      <c r="AC200" s="17"/>
      <c r="AD200" s="17"/>
    </row>
    <row r="201" spans="1:30" s="57" customFormat="1" ht="93" x14ac:dyDescent="0.35">
      <c r="A201" s="6" t="s">
        <v>515</v>
      </c>
      <c r="B201" s="67" t="s">
        <v>800</v>
      </c>
      <c r="C201" s="67" t="s">
        <v>812</v>
      </c>
      <c r="D201" s="85" t="s">
        <v>813</v>
      </c>
      <c r="E201" s="6" t="s">
        <v>814</v>
      </c>
      <c r="F201" s="6" t="s">
        <v>45</v>
      </c>
      <c r="G201" s="8">
        <v>1</v>
      </c>
      <c r="H201" s="117" t="s">
        <v>46</v>
      </c>
      <c r="I201" s="134" t="s">
        <v>815</v>
      </c>
      <c r="J201" s="128" t="s">
        <v>42</v>
      </c>
      <c r="K201" s="147"/>
      <c r="L201" s="136" t="s">
        <v>42</v>
      </c>
      <c r="M201" s="34">
        <v>200</v>
      </c>
      <c r="N201" s="54"/>
      <c r="O201" s="76"/>
      <c r="P201" s="17"/>
      <c r="Q201" s="6"/>
      <c r="R201" s="6"/>
      <c r="S201" s="2"/>
      <c r="T201" s="2"/>
      <c r="U201" s="2"/>
      <c r="V201" s="45"/>
      <c r="W201" s="7"/>
      <c r="X201" s="7"/>
      <c r="Y201" s="2"/>
      <c r="Z201" s="17"/>
      <c r="AA201" s="17"/>
      <c r="AB201" s="29"/>
      <c r="AC201" s="17"/>
      <c r="AD201" s="17"/>
    </row>
    <row r="202" spans="1:30" s="57" customFormat="1" ht="93" x14ac:dyDescent="0.35">
      <c r="A202" s="6" t="s">
        <v>515</v>
      </c>
      <c r="B202" s="17" t="s">
        <v>816</v>
      </c>
      <c r="C202" s="17" t="s">
        <v>817</v>
      </c>
      <c r="D202" s="6" t="s">
        <v>802</v>
      </c>
      <c r="E202" s="6" t="s">
        <v>818</v>
      </c>
      <c r="F202" s="6" t="s">
        <v>45</v>
      </c>
      <c r="G202" s="8">
        <v>0.875</v>
      </c>
      <c r="H202" s="117" t="s">
        <v>40</v>
      </c>
      <c r="I202" s="134" t="s">
        <v>819</v>
      </c>
      <c r="J202" s="128" t="s">
        <v>42</v>
      </c>
      <c r="K202" s="149" t="str">
        <f t="shared" ref="K202:K213" si="17">IF(J202="N/A","N/A")</f>
        <v>N/A</v>
      </c>
      <c r="L202" s="136" t="s">
        <v>42</v>
      </c>
      <c r="M202" s="34">
        <v>201</v>
      </c>
      <c r="N202" s="54"/>
      <c r="O202" s="76"/>
      <c r="P202" s="17"/>
      <c r="Q202" s="6"/>
      <c r="R202" s="6"/>
      <c r="S202" s="2"/>
      <c r="T202" s="2"/>
      <c r="U202" s="2"/>
      <c r="V202" s="45"/>
      <c r="W202" s="7"/>
      <c r="X202" s="7"/>
      <c r="Y202" s="2"/>
      <c r="Z202" s="17"/>
      <c r="AA202" s="17"/>
      <c r="AB202" s="29"/>
      <c r="AC202" s="17"/>
      <c r="AD202" s="17"/>
    </row>
    <row r="203" spans="1:30" s="57" customFormat="1" ht="170.5" x14ac:dyDescent="0.35">
      <c r="A203" s="6" t="s">
        <v>820</v>
      </c>
      <c r="B203" s="17" t="s">
        <v>821</v>
      </c>
      <c r="C203" s="17" t="s">
        <v>822</v>
      </c>
      <c r="D203" s="6" t="s">
        <v>823</v>
      </c>
      <c r="E203" s="6" t="s">
        <v>824</v>
      </c>
      <c r="F203" s="6" t="s">
        <v>204</v>
      </c>
      <c r="G203" s="8">
        <v>0.2</v>
      </c>
      <c r="H203" s="117" t="s">
        <v>40</v>
      </c>
      <c r="I203" s="134" t="s">
        <v>649</v>
      </c>
      <c r="J203" s="128" t="s">
        <v>42</v>
      </c>
      <c r="K203" s="149" t="str">
        <f>IF(J203="N/A","N/A")</f>
        <v>N/A</v>
      </c>
      <c r="L203" s="136" t="s">
        <v>42</v>
      </c>
      <c r="M203" s="34">
        <v>202</v>
      </c>
      <c r="N203" s="54"/>
      <c r="O203" s="76"/>
      <c r="P203" s="17"/>
      <c r="Q203" s="6"/>
      <c r="R203" s="6"/>
      <c r="S203" s="2"/>
      <c r="T203" s="2"/>
      <c r="U203" s="72"/>
      <c r="V203" s="45"/>
      <c r="W203" s="7"/>
      <c r="X203" s="7"/>
      <c r="Y203" s="2"/>
      <c r="Z203" s="17"/>
      <c r="AA203" s="17"/>
      <c r="AB203" s="29"/>
      <c r="AC203" s="17"/>
      <c r="AD203" s="17"/>
    </row>
    <row r="204" spans="1:30" s="61" customFormat="1" ht="124" x14ac:dyDescent="0.35">
      <c r="A204" s="6" t="s">
        <v>820</v>
      </c>
      <c r="B204" s="17" t="s">
        <v>825</v>
      </c>
      <c r="C204" s="17" t="s">
        <v>439</v>
      </c>
      <c r="D204" s="6" t="s">
        <v>823</v>
      </c>
      <c r="E204" s="6" t="s">
        <v>826</v>
      </c>
      <c r="F204" s="6" t="s">
        <v>204</v>
      </c>
      <c r="G204" s="8">
        <v>0.2</v>
      </c>
      <c r="H204" s="117" t="s">
        <v>40</v>
      </c>
      <c r="I204" s="134" t="s">
        <v>827</v>
      </c>
      <c r="J204" s="128" t="s">
        <v>42</v>
      </c>
      <c r="K204" s="149" t="str">
        <f t="shared" si="17"/>
        <v>N/A</v>
      </c>
      <c r="L204" s="136" t="s">
        <v>42</v>
      </c>
      <c r="M204" s="34">
        <v>203</v>
      </c>
      <c r="N204" s="56"/>
      <c r="O204" s="76"/>
      <c r="P204" s="17"/>
      <c r="Q204" s="6"/>
      <c r="R204" s="6"/>
      <c r="S204" s="2"/>
      <c r="T204" s="2"/>
      <c r="U204" s="2"/>
      <c r="V204" s="45"/>
      <c r="W204" s="7"/>
      <c r="X204" s="7"/>
      <c r="Y204" s="2"/>
      <c r="Z204" s="17"/>
      <c r="AA204" s="17"/>
      <c r="AB204" s="24"/>
      <c r="AC204" s="17"/>
      <c r="AD204" s="17"/>
    </row>
    <row r="205" spans="1:30" ht="325.5" x14ac:dyDescent="0.35">
      <c r="A205" s="6" t="s">
        <v>820</v>
      </c>
      <c r="B205" s="17" t="s">
        <v>828</v>
      </c>
      <c r="C205" s="17" t="s">
        <v>36</v>
      </c>
      <c r="D205" s="6" t="s">
        <v>823</v>
      </c>
      <c r="E205" s="6" t="s">
        <v>829</v>
      </c>
      <c r="F205" s="6" t="s">
        <v>204</v>
      </c>
      <c r="G205" s="8">
        <v>0.65</v>
      </c>
      <c r="H205" s="117" t="s">
        <v>40</v>
      </c>
      <c r="I205" s="134" t="s">
        <v>830</v>
      </c>
      <c r="J205" s="128" t="s">
        <v>42</v>
      </c>
      <c r="K205" s="149" t="str">
        <f>IF(J205="N/A","N/A")</f>
        <v>N/A</v>
      </c>
      <c r="L205" s="136" t="s">
        <v>42</v>
      </c>
      <c r="M205" s="34">
        <v>204</v>
      </c>
      <c r="N205" s="30"/>
      <c r="O205" s="76"/>
      <c r="P205" s="17"/>
      <c r="Q205" s="17"/>
      <c r="R205" s="6"/>
      <c r="S205" s="31"/>
      <c r="T205" s="31"/>
      <c r="U205" s="6"/>
      <c r="V205" s="45"/>
      <c r="W205" s="23"/>
      <c r="X205" s="23"/>
      <c r="Y205" s="31"/>
      <c r="Z205" s="17"/>
      <c r="AA205" s="50"/>
      <c r="AB205" s="29"/>
      <c r="AC205" s="50"/>
      <c r="AD205" s="50"/>
    </row>
    <row r="206" spans="1:30" ht="108.5" x14ac:dyDescent="0.35">
      <c r="A206" s="6" t="s">
        <v>820</v>
      </c>
      <c r="B206" s="17" t="s">
        <v>831</v>
      </c>
      <c r="C206" s="17" t="s">
        <v>832</v>
      </c>
      <c r="D206" s="6" t="s">
        <v>823</v>
      </c>
      <c r="E206" s="6" t="s">
        <v>833</v>
      </c>
      <c r="F206" s="6" t="s">
        <v>39</v>
      </c>
      <c r="G206" s="8">
        <v>0.8125</v>
      </c>
      <c r="H206" s="117" t="s">
        <v>40</v>
      </c>
      <c r="I206" s="134" t="s">
        <v>834</v>
      </c>
      <c r="J206" s="128" t="s">
        <v>42</v>
      </c>
      <c r="K206" s="149" t="str">
        <f>IF(J206="N/A","N/A")</f>
        <v>N/A</v>
      </c>
      <c r="L206" s="136" t="s">
        <v>42</v>
      </c>
      <c r="M206" s="34">
        <v>205</v>
      </c>
      <c r="N206" s="30"/>
      <c r="O206" s="76"/>
      <c r="P206" s="17"/>
      <c r="Q206" s="17"/>
      <c r="R206" s="6"/>
      <c r="S206" s="31"/>
      <c r="T206" s="31"/>
      <c r="U206" s="6"/>
      <c r="V206" s="45"/>
      <c r="W206" s="23"/>
      <c r="X206" s="23"/>
      <c r="Y206" s="31"/>
      <c r="Z206" s="17"/>
      <c r="AA206" s="50"/>
      <c r="AB206" s="29"/>
      <c r="AC206" s="50"/>
      <c r="AD206" s="50"/>
    </row>
    <row r="207" spans="1:30" s="57" customFormat="1" ht="46.5" x14ac:dyDescent="0.35">
      <c r="A207" s="17" t="s">
        <v>820</v>
      </c>
      <c r="B207" s="17" t="s">
        <v>835</v>
      </c>
      <c r="C207" s="17" t="s">
        <v>836</v>
      </c>
      <c r="D207" s="17" t="s">
        <v>823</v>
      </c>
      <c r="E207" s="17" t="s">
        <v>837</v>
      </c>
      <c r="F207" s="6" t="s">
        <v>45</v>
      </c>
      <c r="G207" s="8">
        <v>1</v>
      </c>
      <c r="H207" s="117" t="s">
        <v>46</v>
      </c>
      <c r="I207" s="126" t="s">
        <v>838</v>
      </c>
      <c r="J207" s="136" t="s">
        <v>42</v>
      </c>
      <c r="K207" s="149" t="str">
        <f>IF(J207="N/A","N/A")</f>
        <v>N/A</v>
      </c>
      <c r="L207" s="136" t="s">
        <v>42</v>
      </c>
      <c r="M207" s="34">
        <v>206</v>
      </c>
      <c r="N207" s="54"/>
      <c r="O207" s="76"/>
      <c r="P207" s="17"/>
      <c r="Q207" s="6"/>
      <c r="R207" s="6"/>
      <c r="S207" s="2"/>
      <c r="T207" s="2"/>
      <c r="U207" s="2"/>
      <c r="V207" s="45"/>
      <c r="W207" s="7"/>
      <c r="X207" s="7"/>
      <c r="Y207" s="2"/>
      <c r="Z207" s="17"/>
      <c r="AA207" s="17"/>
      <c r="AB207" s="29"/>
      <c r="AC207" s="17"/>
      <c r="AD207" s="17"/>
    </row>
    <row r="208" spans="1:30" s="22" customFormat="1" ht="77.5" x14ac:dyDescent="0.35">
      <c r="A208" s="17" t="s">
        <v>820</v>
      </c>
      <c r="B208" s="17" t="s">
        <v>839</v>
      </c>
      <c r="C208" s="17" t="s">
        <v>840</v>
      </c>
      <c r="D208" s="17" t="s">
        <v>823</v>
      </c>
      <c r="E208" s="113" t="s">
        <v>841</v>
      </c>
      <c r="F208" s="9" t="s">
        <v>45</v>
      </c>
      <c r="G208" s="8">
        <v>0.625</v>
      </c>
      <c r="H208" s="117" t="s">
        <v>40</v>
      </c>
      <c r="I208" s="141" t="s">
        <v>842</v>
      </c>
      <c r="J208" s="136" t="s">
        <v>42</v>
      </c>
      <c r="K208" s="149" t="str">
        <f t="shared" si="17"/>
        <v>N/A</v>
      </c>
      <c r="L208" s="136" t="s">
        <v>42</v>
      </c>
      <c r="M208" s="34">
        <v>207</v>
      </c>
      <c r="N208" s="30"/>
      <c r="O208" s="76"/>
      <c r="P208" s="17"/>
      <c r="Q208" s="17"/>
      <c r="R208" s="6"/>
      <c r="S208" s="2"/>
      <c r="T208" s="2"/>
      <c r="U208" s="2"/>
      <c r="V208" s="45"/>
      <c r="W208" s="23"/>
      <c r="X208" s="23"/>
      <c r="Y208" s="2"/>
      <c r="Z208" s="17"/>
      <c r="AA208" s="17"/>
      <c r="AB208" s="29"/>
      <c r="AC208" s="17"/>
      <c r="AD208" s="17"/>
    </row>
    <row r="209" spans="1:30" ht="124" x14ac:dyDescent="0.35">
      <c r="A209" s="6" t="s">
        <v>820</v>
      </c>
      <c r="B209" s="17" t="s">
        <v>843</v>
      </c>
      <c r="C209" s="17" t="s">
        <v>533</v>
      </c>
      <c r="D209" s="6" t="s">
        <v>823</v>
      </c>
      <c r="E209" s="6" t="s">
        <v>844</v>
      </c>
      <c r="F209" s="6" t="s">
        <v>45</v>
      </c>
      <c r="G209" s="8">
        <v>0.65</v>
      </c>
      <c r="H209" s="117" t="s">
        <v>40</v>
      </c>
      <c r="I209" s="141" t="s">
        <v>845</v>
      </c>
      <c r="J209" s="128" t="s">
        <v>42</v>
      </c>
      <c r="K209" s="149" t="str">
        <f t="shared" si="17"/>
        <v>N/A</v>
      </c>
      <c r="L209" s="136" t="s">
        <v>42</v>
      </c>
      <c r="M209" s="34">
        <v>208</v>
      </c>
      <c r="N209" s="30"/>
      <c r="O209" s="76"/>
      <c r="P209" s="17"/>
      <c r="Q209" s="17"/>
      <c r="R209" s="6"/>
      <c r="S209" s="2"/>
      <c r="T209" s="2"/>
      <c r="U209" s="2"/>
      <c r="V209" s="45"/>
      <c r="W209" s="23"/>
      <c r="X209" s="23"/>
      <c r="Y209" s="2"/>
      <c r="Z209" s="17"/>
      <c r="AA209" s="17"/>
      <c r="AB209" s="29"/>
      <c r="AC209" s="17"/>
      <c r="AD209" s="17"/>
    </row>
    <row r="210" spans="1:30" s="22" customFormat="1" ht="77.5" x14ac:dyDescent="0.35">
      <c r="A210" s="17" t="s">
        <v>820</v>
      </c>
      <c r="B210" s="17" t="s">
        <v>846</v>
      </c>
      <c r="C210" s="17" t="s">
        <v>847</v>
      </c>
      <c r="D210" s="17" t="s">
        <v>823</v>
      </c>
      <c r="E210" s="17" t="s">
        <v>848</v>
      </c>
      <c r="F210" s="6" t="s">
        <v>45</v>
      </c>
      <c r="G210" s="8">
        <v>0.66666666666666663</v>
      </c>
      <c r="H210" s="117" t="s">
        <v>40</v>
      </c>
      <c r="I210" s="126" t="s">
        <v>849</v>
      </c>
      <c r="J210" s="136" t="s">
        <v>42</v>
      </c>
      <c r="K210" s="149" t="str">
        <f>IF(J210="N/A","N/A")</f>
        <v>N/A</v>
      </c>
      <c r="L210" s="136" t="s">
        <v>42</v>
      </c>
      <c r="M210" s="34">
        <v>209</v>
      </c>
      <c r="N210" s="30"/>
      <c r="O210" s="76"/>
      <c r="P210" s="17"/>
      <c r="Q210" s="17"/>
      <c r="R210" s="6"/>
      <c r="S210" s="2"/>
      <c r="T210" s="2"/>
      <c r="U210" s="2"/>
      <c r="V210" s="45"/>
      <c r="W210" s="23"/>
      <c r="X210" s="23"/>
      <c r="Y210" s="2"/>
      <c r="Z210" s="17"/>
      <c r="AA210" s="17"/>
      <c r="AB210" s="29"/>
      <c r="AC210" s="17"/>
      <c r="AD210" s="17"/>
    </row>
    <row r="211" spans="1:30" s="22" customFormat="1" ht="356.5" x14ac:dyDescent="0.35">
      <c r="A211" s="17" t="s">
        <v>820</v>
      </c>
      <c r="B211" s="17" t="s">
        <v>850</v>
      </c>
      <c r="C211" s="17" t="s">
        <v>851</v>
      </c>
      <c r="D211" s="17" t="s">
        <v>823</v>
      </c>
      <c r="E211" s="17" t="s">
        <v>852</v>
      </c>
      <c r="F211" s="6" t="s">
        <v>45</v>
      </c>
      <c r="G211" s="8">
        <v>0.625</v>
      </c>
      <c r="H211" s="117" t="s">
        <v>40</v>
      </c>
      <c r="I211" s="126" t="s">
        <v>853</v>
      </c>
      <c r="J211" s="136" t="s">
        <v>42</v>
      </c>
      <c r="K211" s="149" t="str">
        <f>IF(J211="N/A","N/A")</f>
        <v>N/A</v>
      </c>
      <c r="L211" s="136" t="s">
        <v>42</v>
      </c>
      <c r="M211" s="34">
        <v>210</v>
      </c>
      <c r="N211" s="30"/>
      <c r="O211" s="76"/>
      <c r="P211" s="17"/>
      <c r="Q211" s="17"/>
      <c r="R211" s="6"/>
      <c r="S211" s="2"/>
      <c r="T211" s="2"/>
      <c r="U211" s="2"/>
      <c r="V211" s="45"/>
      <c r="W211" s="23"/>
      <c r="X211" s="23"/>
      <c r="Y211" s="2"/>
      <c r="Z211" s="17"/>
      <c r="AA211" s="17"/>
      <c r="AB211" s="29"/>
      <c r="AC211" s="17"/>
      <c r="AD211" s="17"/>
    </row>
    <row r="212" spans="1:30" s="19" customFormat="1" ht="46.5" x14ac:dyDescent="0.35">
      <c r="A212" s="17" t="s">
        <v>820</v>
      </c>
      <c r="B212" s="17" t="s">
        <v>854</v>
      </c>
      <c r="C212" s="17" t="s">
        <v>855</v>
      </c>
      <c r="D212" s="17" t="s">
        <v>823</v>
      </c>
      <c r="E212" s="17" t="s">
        <v>856</v>
      </c>
      <c r="F212" s="6" t="s">
        <v>45</v>
      </c>
      <c r="G212" s="8">
        <v>0.3125</v>
      </c>
      <c r="H212" s="117" t="s">
        <v>40</v>
      </c>
      <c r="I212" s="126" t="s">
        <v>857</v>
      </c>
      <c r="J212" s="136" t="s">
        <v>42</v>
      </c>
      <c r="K212" s="149" t="str">
        <f>IF(J212="N/A","N/A")</f>
        <v>N/A</v>
      </c>
      <c r="L212" s="136" t="s">
        <v>42</v>
      </c>
      <c r="M212" s="34">
        <v>211</v>
      </c>
      <c r="N212" s="30"/>
      <c r="O212" s="76"/>
      <c r="P212" s="17"/>
      <c r="Q212" s="17"/>
      <c r="R212" s="6"/>
      <c r="S212" s="2"/>
      <c r="T212" s="2"/>
      <c r="U212" s="2"/>
      <c r="V212" s="45"/>
      <c r="W212" s="23"/>
      <c r="X212" s="23"/>
      <c r="Y212" s="2"/>
      <c r="Z212" s="17"/>
      <c r="AA212" s="17"/>
      <c r="AB212" s="29"/>
      <c r="AC212" s="17"/>
      <c r="AD212" s="17"/>
    </row>
    <row r="213" spans="1:30" s="56" customFormat="1" ht="409.5" x14ac:dyDescent="0.35">
      <c r="A213" s="17" t="s">
        <v>820</v>
      </c>
      <c r="B213" s="17" t="s">
        <v>858</v>
      </c>
      <c r="C213" s="17" t="s">
        <v>859</v>
      </c>
      <c r="D213" s="17" t="s">
        <v>823</v>
      </c>
      <c r="E213" s="113" t="s">
        <v>860</v>
      </c>
      <c r="F213" s="6" t="s">
        <v>45</v>
      </c>
      <c r="G213" s="8">
        <v>0.4375</v>
      </c>
      <c r="H213" s="117" t="s">
        <v>40</v>
      </c>
      <c r="I213" s="15" t="s">
        <v>861</v>
      </c>
      <c r="J213" s="136" t="s">
        <v>42</v>
      </c>
      <c r="K213" s="149" t="str">
        <f t="shared" si="17"/>
        <v>N/A</v>
      </c>
      <c r="L213" s="136" t="s">
        <v>42</v>
      </c>
      <c r="M213" s="34">
        <v>212</v>
      </c>
      <c r="N213" s="54"/>
      <c r="O213" s="76"/>
      <c r="P213" s="17"/>
      <c r="Q213" s="6"/>
      <c r="R213" s="6"/>
      <c r="S213" s="2"/>
      <c r="T213" s="2"/>
      <c r="U213" s="2"/>
      <c r="V213" s="45"/>
      <c r="W213" s="7"/>
      <c r="X213" s="7"/>
      <c r="Y213" s="2"/>
      <c r="Z213" s="17"/>
      <c r="AA213" s="17"/>
      <c r="AB213" s="29"/>
      <c r="AC213" s="17"/>
      <c r="AD213" s="17"/>
    </row>
    <row r="214" spans="1:30" s="56" customFormat="1" ht="170.5" x14ac:dyDescent="0.35">
      <c r="A214" s="17" t="s">
        <v>820</v>
      </c>
      <c r="B214" s="17" t="s">
        <v>862</v>
      </c>
      <c r="C214" s="17" t="s">
        <v>863</v>
      </c>
      <c r="D214" s="17" t="s">
        <v>864</v>
      </c>
      <c r="E214" s="17" t="s">
        <v>865</v>
      </c>
      <c r="F214" s="6" t="s">
        <v>204</v>
      </c>
      <c r="G214" s="8">
        <v>0.75</v>
      </c>
      <c r="H214" s="117" t="s">
        <v>40</v>
      </c>
      <c r="I214" s="126" t="s">
        <v>866</v>
      </c>
      <c r="J214" s="136" t="s">
        <v>42</v>
      </c>
      <c r="K214" s="149" t="str">
        <f>IF(J214="N/A","N/A")</f>
        <v>N/A</v>
      </c>
      <c r="L214" s="136" t="s">
        <v>42</v>
      </c>
      <c r="M214" s="34">
        <v>213</v>
      </c>
      <c r="N214" s="54"/>
      <c r="O214" s="76"/>
      <c r="P214" s="17"/>
      <c r="Q214" s="6"/>
      <c r="R214" s="6"/>
      <c r="S214" s="2"/>
      <c r="T214" s="2"/>
      <c r="U214" s="6"/>
      <c r="V214" s="45"/>
      <c r="W214" s="7"/>
      <c r="X214" s="7"/>
      <c r="Y214" s="2"/>
      <c r="Z214" s="17"/>
      <c r="AA214" s="17"/>
      <c r="AB214" s="29"/>
      <c r="AC214" s="17"/>
      <c r="AD214" s="17"/>
    </row>
    <row r="215" spans="1:30" s="16" customFormat="1" ht="387.5" x14ac:dyDescent="0.35">
      <c r="A215" s="6" t="s">
        <v>820</v>
      </c>
      <c r="B215" s="17" t="s">
        <v>867</v>
      </c>
      <c r="C215" s="17" t="s">
        <v>294</v>
      </c>
      <c r="D215" s="6" t="s">
        <v>868</v>
      </c>
      <c r="E215" s="6" t="s">
        <v>869</v>
      </c>
      <c r="F215" s="6" t="s">
        <v>45</v>
      </c>
      <c r="G215" s="8">
        <v>0.625</v>
      </c>
      <c r="H215" s="117" t="s">
        <v>40</v>
      </c>
      <c r="I215" s="134" t="s">
        <v>870</v>
      </c>
      <c r="J215" s="128" t="s">
        <v>871</v>
      </c>
      <c r="K215" s="137" t="s">
        <v>42</v>
      </c>
      <c r="L215" s="135" t="s">
        <v>42</v>
      </c>
      <c r="M215" s="34">
        <v>214</v>
      </c>
      <c r="N215" s="30"/>
      <c r="O215" s="76"/>
      <c r="P215" s="17"/>
      <c r="Q215" s="17"/>
      <c r="R215" s="6"/>
      <c r="S215" s="2"/>
      <c r="T215" s="2"/>
      <c r="U215" s="6"/>
      <c r="V215" s="45"/>
      <c r="W215" s="23"/>
      <c r="X215" s="23"/>
      <c r="Y215" s="2"/>
      <c r="Z215" s="17"/>
      <c r="AA215" s="17"/>
      <c r="AB215" s="29"/>
      <c r="AC215" s="45"/>
      <c r="AD215" s="17"/>
    </row>
    <row r="216" spans="1:30" s="56" customFormat="1" ht="201.5" x14ac:dyDescent="0.35">
      <c r="A216" s="6" t="s">
        <v>820</v>
      </c>
      <c r="B216" s="17" t="s">
        <v>872</v>
      </c>
      <c r="C216" s="17" t="s">
        <v>873</v>
      </c>
      <c r="D216" s="6" t="s">
        <v>269</v>
      </c>
      <c r="E216" s="6" t="s">
        <v>270</v>
      </c>
      <c r="F216" s="6" t="s">
        <v>45</v>
      </c>
      <c r="G216" s="8">
        <v>1</v>
      </c>
      <c r="H216" s="117" t="s">
        <v>46</v>
      </c>
      <c r="I216" s="134" t="s">
        <v>874</v>
      </c>
      <c r="J216" s="128" t="s">
        <v>42</v>
      </c>
      <c r="K216" s="149" t="str">
        <f t="shared" ref="K216:K225" si="18">IF(J216="N/A","N/A")</f>
        <v>N/A</v>
      </c>
      <c r="L216" s="136" t="s">
        <v>42</v>
      </c>
      <c r="M216" s="34">
        <v>215</v>
      </c>
      <c r="N216" s="54"/>
      <c r="O216" s="76"/>
      <c r="P216" s="17"/>
      <c r="Q216" s="6"/>
      <c r="R216" s="6"/>
      <c r="S216" s="2"/>
      <c r="T216" s="2"/>
      <c r="U216" s="6"/>
      <c r="V216" s="45"/>
      <c r="W216" s="7"/>
      <c r="X216" s="7"/>
      <c r="Y216" s="2"/>
      <c r="Z216" s="17"/>
      <c r="AA216" s="17"/>
      <c r="AB216" s="29"/>
      <c r="AC216" s="45"/>
      <c r="AD216" s="17"/>
    </row>
    <row r="217" spans="1:30" s="16" customFormat="1" ht="124" x14ac:dyDescent="0.35">
      <c r="A217" s="17" t="s">
        <v>820</v>
      </c>
      <c r="B217" s="17" t="s">
        <v>875</v>
      </c>
      <c r="C217" s="17" t="s">
        <v>272</v>
      </c>
      <c r="D217" s="6" t="s">
        <v>269</v>
      </c>
      <c r="E217" s="17" t="s">
        <v>876</v>
      </c>
      <c r="F217" s="6" t="s">
        <v>45</v>
      </c>
      <c r="G217" s="8">
        <v>0.66666666666666663</v>
      </c>
      <c r="H217" s="117" t="s">
        <v>40</v>
      </c>
      <c r="I217" s="126" t="s">
        <v>877</v>
      </c>
      <c r="J217" s="136" t="s">
        <v>42</v>
      </c>
      <c r="K217" s="149" t="str">
        <f t="shared" si="18"/>
        <v>N/A</v>
      </c>
      <c r="L217" s="136" t="s">
        <v>42</v>
      </c>
      <c r="M217" s="34">
        <v>216</v>
      </c>
      <c r="O217" s="76"/>
      <c r="P217" s="17"/>
      <c r="Q217" s="17"/>
      <c r="R217" s="6"/>
      <c r="S217" s="2"/>
      <c r="T217" s="2"/>
      <c r="U217" s="6"/>
      <c r="V217" s="45"/>
      <c r="W217" s="23"/>
      <c r="X217" s="23"/>
      <c r="Y217" s="2"/>
      <c r="Z217" s="17"/>
      <c r="AA217" s="17"/>
      <c r="AB217" s="24"/>
      <c r="AC217" s="45"/>
      <c r="AD217" s="17"/>
    </row>
    <row r="218" spans="1:30" s="56" customFormat="1" ht="62" x14ac:dyDescent="0.35">
      <c r="A218" s="6" t="s">
        <v>820</v>
      </c>
      <c r="B218" s="17" t="s">
        <v>878</v>
      </c>
      <c r="C218" s="17" t="s">
        <v>879</v>
      </c>
      <c r="D218" s="6" t="s">
        <v>269</v>
      </c>
      <c r="E218" s="6" t="s">
        <v>880</v>
      </c>
      <c r="F218" s="6" t="s">
        <v>45</v>
      </c>
      <c r="G218" s="8">
        <v>0.5</v>
      </c>
      <c r="H218" s="117" t="s">
        <v>40</v>
      </c>
      <c r="I218" s="134" t="s">
        <v>881</v>
      </c>
      <c r="J218" s="128" t="s">
        <v>42</v>
      </c>
      <c r="K218" s="149" t="str">
        <f t="shared" si="18"/>
        <v>N/A</v>
      </c>
      <c r="L218" s="136" t="s">
        <v>42</v>
      </c>
      <c r="M218" s="34">
        <v>217</v>
      </c>
      <c r="O218" s="76"/>
      <c r="P218" s="17"/>
      <c r="Q218" s="6"/>
      <c r="R218" s="6"/>
      <c r="S218" s="2"/>
      <c r="T218" s="2"/>
      <c r="U218" s="6"/>
      <c r="V218" s="45"/>
      <c r="W218" s="7"/>
      <c r="X218" s="7"/>
      <c r="Y218" s="2"/>
      <c r="Z218" s="17"/>
      <c r="AA218" s="17"/>
      <c r="AB218" s="24"/>
      <c r="AC218" s="17"/>
      <c r="AD218" s="17"/>
    </row>
    <row r="219" spans="1:30" s="21" customFormat="1" ht="93" x14ac:dyDescent="0.35">
      <c r="A219" s="17" t="s">
        <v>820</v>
      </c>
      <c r="B219" s="17" t="s">
        <v>878</v>
      </c>
      <c r="C219" s="17" t="s">
        <v>882</v>
      </c>
      <c r="D219" s="6" t="s">
        <v>269</v>
      </c>
      <c r="E219" s="17" t="s">
        <v>883</v>
      </c>
      <c r="F219" s="6" t="s">
        <v>45</v>
      </c>
      <c r="G219" s="8">
        <v>0.25</v>
      </c>
      <c r="H219" s="117" t="s">
        <v>40</v>
      </c>
      <c r="I219" s="126" t="s">
        <v>884</v>
      </c>
      <c r="J219" s="136" t="s">
        <v>42</v>
      </c>
      <c r="K219" s="149" t="str">
        <f t="shared" si="18"/>
        <v>N/A</v>
      </c>
      <c r="L219" s="136" t="s">
        <v>42</v>
      </c>
      <c r="M219" s="34">
        <v>218</v>
      </c>
      <c r="N219" s="30"/>
      <c r="O219" s="76"/>
      <c r="P219" s="17"/>
      <c r="Q219" s="17"/>
      <c r="R219" s="6"/>
      <c r="S219" s="2"/>
      <c r="T219" s="2"/>
      <c r="U219" s="6"/>
      <c r="V219" s="45"/>
      <c r="W219" s="23"/>
      <c r="X219" s="23"/>
      <c r="Y219" s="2"/>
      <c r="Z219" s="17"/>
      <c r="AA219" s="17"/>
      <c r="AB219" s="29"/>
      <c r="AC219" s="17"/>
      <c r="AD219" s="17"/>
    </row>
    <row r="220" spans="1:30" ht="124" x14ac:dyDescent="0.35">
      <c r="A220" s="6" t="s">
        <v>820</v>
      </c>
      <c r="B220" s="17" t="s">
        <v>885</v>
      </c>
      <c r="C220" s="17" t="s">
        <v>886</v>
      </c>
      <c r="D220" s="6" t="s">
        <v>269</v>
      </c>
      <c r="E220" s="6" t="s">
        <v>887</v>
      </c>
      <c r="F220" s="6" t="s">
        <v>45</v>
      </c>
      <c r="G220" s="8">
        <v>0</v>
      </c>
      <c r="H220" s="117" t="s">
        <v>287</v>
      </c>
      <c r="I220" s="134" t="s">
        <v>649</v>
      </c>
      <c r="J220" s="128" t="s">
        <v>42</v>
      </c>
      <c r="K220" s="149" t="str">
        <f t="shared" si="18"/>
        <v>N/A</v>
      </c>
      <c r="L220" s="136" t="s">
        <v>42</v>
      </c>
      <c r="M220" s="34">
        <v>219</v>
      </c>
      <c r="N220" s="30"/>
      <c r="O220" s="76"/>
      <c r="P220" s="17"/>
      <c r="Q220" s="17"/>
      <c r="R220" s="6"/>
      <c r="S220" s="2"/>
      <c r="T220" s="2"/>
      <c r="U220" s="2"/>
      <c r="V220" s="45"/>
      <c r="W220" s="23"/>
      <c r="X220" s="23"/>
      <c r="Y220" s="2"/>
      <c r="Z220" s="17"/>
      <c r="AA220" s="17"/>
      <c r="AB220" s="29"/>
      <c r="AC220" s="17"/>
      <c r="AD220" s="17"/>
    </row>
    <row r="221" spans="1:30" ht="108.5" x14ac:dyDescent="0.35">
      <c r="A221" s="17" t="s">
        <v>820</v>
      </c>
      <c r="B221" s="17" t="s">
        <v>888</v>
      </c>
      <c r="C221" s="17" t="s">
        <v>889</v>
      </c>
      <c r="D221" s="17" t="s">
        <v>890</v>
      </c>
      <c r="E221" s="17" t="s">
        <v>891</v>
      </c>
      <c r="F221" s="6" t="s">
        <v>45</v>
      </c>
      <c r="G221" s="8">
        <v>0</v>
      </c>
      <c r="H221" s="117" t="s">
        <v>287</v>
      </c>
      <c r="I221" s="126" t="s">
        <v>892</v>
      </c>
      <c r="J221" s="136" t="s">
        <v>42</v>
      </c>
      <c r="K221" s="149" t="str">
        <f t="shared" si="18"/>
        <v>N/A</v>
      </c>
      <c r="L221" s="136" t="s">
        <v>42</v>
      </c>
      <c r="M221" s="34">
        <v>220</v>
      </c>
      <c r="N221" s="30"/>
      <c r="O221" s="76"/>
      <c r="P221" s="17"/>
      <c r="Q221" s="17"/>
      <c r="R221" s="6"/>
      <c r="S221" s="2"/>
      <c r="T221" s="2"/>
      <c r="U221" s="2"/>
      <c r="V221" s="45"/>
      <c r="W221" s="23"/>
      <c r="X221" s="23"/>
      <c r="Y221" s="2"/>
      <c r="Z221" s="17"/>
      <c r="AA221" s="17"/>
      <c r="AB221" s="29"/>
      <c r="AC221" s="17"/>
      <c r="AD221" s="17"/>
    </row>
    <row r="222" spans="1:30" ht="201.5" x14ac:dyDescent="0.35">
      <c r="A222" s="17" t="s">
        <v>820</v>
      </c>
      <c r="B222" s="17" t="s">
        <v>893</v>
      </c>
      <c r="C222" s="17" t="s">
        <v>894</v>
      </c>
      <c r="D222" s="17" t="s">
        <v>895</v>
      </c>
      <c r="E222" s="17" t="s">
        <v>896</v>
      </c>
      <c r="F222" s="6" t="s">
        <v>45</v>
      </c>
      <c r="G222" s="8">
        <v>0.5</v>
      </c>
      <c r="H222" s="117" t="s">
        <v>40</v>
      </c>
      <c r="I222" s="126" t="s">
        <v>897</v>
      </c>
      <c r="J222" s="136" t="s">
        <v>42</v>
      </c>
      <c r="K222" s="149" t="str">
        <f t="shared" si="18"/>
        <v>N/A</v>
      </c>
      <c r="L222" s="136" t="s">
        <v>42</v>
      </c>
      <c r="M222" s="34">
        <v>221</v>
      </c>
      <c r="N222" s="30"/>
      <c r="O222" s="76"/>
      <c r="P222" s="17"/>
      <c r="Q222" s="17"/>
      <c r="R222" s="6"/>
      <c r="S222" s="2"/>
      <c r="T222" s="2"/>
      <c r="U222" s="4"/>
      <c r="V222" s="45"/>
      <c r="W222" s="23"/>
      <c r="X222" s="23"/>
      <c r="Y222" s="2"/>
      <c r="Z222" s="17"/>
      <c r="AA222" s="17"/>
      <c r="AB222" s="29"/>
      <c r="AC222" s="17"/>
      <c r="AD222" s="17"/>
    </row>
    <row r="223" spans="1:30" s="57" customFormat="1" ht="77.5" x14ac:dyDescent="0.35">
      <c r="A223" s="17" t="s">
        <v>820</v>
      </c>
      <c r="B223" s="17" t="s">
        <v>893</v>
      </c>
      <c r="C223" s="17" t="s">
        <v>898</v>
      </c>
      <c r="D223" s="17" t="s">
        <v>895</v>
      </c>
      <c r="E223" s="17" t="s">
        <v>899</v>
      </c>
      <c r="F223" s="6" t="s">
        <v>45</v>
      </c>
      <c r="G223" s="8">
        <v>1</v>
      </c>
      <c r="H223" s="117" t="s">
        <v>46</v>
      </c>
      <c r="I223" s="126" t="s">
        <v>900</v>
      </c>
      <c r="J223" s="136" t="s">
        <v>42</v>
      </c>
      <c r="K223" s="149" t="str">
        <f t="shared" si="18"/>
        <v>N/A</v>
      </c>
      <c r="L223" s="136" t="s">
        <v>42</v>
      </c>
      <c r="M223" s="34">
        <v>222</v>
      </c>
      <c r="N223" s="54"/>
      <c r="O223" s="76"/>
      <c r="P223" s="17"/>
      <c r="Q223" s="6"/>
      <c r="R223" s="6"/>
      <c r="S223" s="2"/>
      <c r="T223" s="2"/>
      <c r="U223" s="4"/>
      <c r="V223" s="45"/>
      <c r="W223" s="7"/>
      <c r="X223" s="7"/>
      <c r="Y223" s="2"/>
      <c r="Z223" s="17"/>
      <c r="AA223" s="17"/>
      <c r="AB223" s="29"/>
      <c r="AC223" s="17"/>
      <c r="AD223" s="17"/>
    </row>
    <row r="224" spans="1:30" ht="186" x14ac:dyDescent="0.35">
      <c r="A224" s="17" t="s">
        <v>820</v>
      </c>
      <c r="B224" s="17" t="s">
        <v>901</v>
      </c>
      <c r="C224" s="17" t="s">
        <v>902</v>
      </c>
      <c r="D224" s="17" t="s">
        <v>895</v>
      </c>
      <c r="E224" s="17" t="s">
        <v>903</v>
      </c>
      <c r="F224" s="6" t="s">
        <v>45</v>
      </c>
      <c r="G224" s="8">
        <v>1</v>
      </c>
      <c r="H224" s="117" t="s">
        <v>46</v>
      </c>
      <c r="I224" s="126" t="s">
        <v>904</v>
      </c>
      <c r="J224" s="139" t="s">
        <v>42</v>
      </c>
      <c r="K224" s="149" t="str">
        <f t="shared" si="18"/>
        <v>N/A</v>
      </c>
      <c r="L224" s="140" t="s">
        <v>905</v>
      </c>
      <c r="M224" s="34">
        <v>223</v>
      </c>
      <c r="O224" s="76"/>
      <c r="P224" s="17"/>
      <c r="Q224" s="17"/>
      <c r="R224" s="6"/>
      <c r="S224" s="2"/>
      <c r="T224" s="2"/>
      <c r="U224" s="2"/>
      <c r="V224" s="45"/>
      <c r="W224" s="23"/>
      <c r="X224" s="23"/>
      <c r="Y224" s="2"/>
      <c r="Z224" s="17"/>
      <c r="AA224" s="17"/>
      <c r="AB224" s="24"/>
      <c r="AC224" s="17"/>
      <c r="AD224" s="17"/>
    </row>
    <row r="225" spans="1:30" ht="186" x14ac:dyDescent="0.35">
      <c r="A225" s="6" t="s">
        <v>820</v>
      </c>
      <c r="B225" s="17" t="s">
        <v>906</v>
      </c>
      <c r="C225" s="17" t="s">
        <v>907</v>
      </c>
      <c r="D225" s="17" t="s">
        <v>895</v>
      </c>
      <c r="E225" s="6" t="s">
        <v>908</v>
      </c>
      <c r="F225" s="6" t="s">
        <v>45</v>
      </c>
      <c r="G225" s="8">
        <v>0.625</v>
      </c>
      <c r="H225" s="117" t="s">
        <v>40</v>
      </c>
      <c r="I225" s="134" t="s">
        <v>909</v>
      </c>
      <c r="J225" s="128" t="s">
        <v>42</v>
      </c>
      <c r="K225" s="149" t="str">
        <f t="shared" si="18"/>
        <v>N/A</v>
      </c>
      <c r="L225" s="136" t="s">
        <v>42</v>
      </c>
      <c r="M225" s="34">
        <v>224</v>
      </c>
      <c r="N225" s="30"/>
      <c r="O225" s="76"/>
      <c r="P225" s="17"/>
      <c r="Q225" s="17"/>
      <c r="R225" s="6"/>
      <c r="S225" s="2"/>
      <c r="T225" s="2"/>
      <c r="U225" s="2"/>
      <c r="V225" s="45"/>
      <c r="W225" s="23"/>
      <c r="X225" s="23"/>
      <c r="Y225" s="2"/>
      <c r="Z225" s="17"/>
      <c r="AA225" s="17"/>
      <c r="AB225" s="29"/>
      <c r="AC225" s="17"/>
      <c r="AD225" s="17"/>
    </row>
    <row r="226" spans="1:30" s="57" customFormat="1" ht="77.5" x14ac:dyDescent="0.35">
      <c r="A226" s="17" t="s">
        <v>820</v>
      </c>
      <c r="B226" s="17" t="s">
        <v>910</v>
      </c>
      <c r="C226" s="17" t="s">
        <v>911</v>
      </c>
      <c r="D226" s="17" t="s">
        <v>895</v>
      </c>
      <c r="E226" s="17" t="s">
        <v>912</v>
      </c>
      <c r="F226" s="6" t="s">
        <v>45</v>
      </c>
      <c r="G226" s="8">
        <v>0.1875</v>
      </c>
      <c r="H226" s="117" t="s">
        <v>40</v>
      </c>
      <c r="I226" s="126" t="s">
        <v>913</v>
      </c>
      <c r="J226" s="136" t="s">
        <v>42</v>
      </c>
      <c r="K226" s="149" t="str">
        <f t="shared" ref="K226:K230" si="19">IF(J226="N/A","N/A")</f>
        <v>N/A</v>
      </c>
      <c r="L226" s="136" t="s">
        <v>42</v>
      </c>
      <c r="M226" s="34">
        <v>225</v>
      </c>
      <c r="N226" s="54"/>
      <c r="O226" s="76"/>
      <c r="P226" s="17"/>
      <c r="Q226" s="6"/>
      <c r="R226" s="6"/>
      <c r="S226" s="2"/>
      <c r="T226" s="2"/>
      <c r="U226" s="2"/>
      <c r="V226" s="45"/>
      <c r="W226" s="7"/>
      <c r="X226" s="7"/>
      <c r="Y226" s="2"/>
      <c r="Z226" s="17"/>
      <c r="AA226" s="17"/>
      <c r="AB226" s="29"/>
      <c r="AC226" s="17"/>
      <c r="AD226" s="17"/>
    </row>
    <row r="227" spans="1:30" ht="294.5" x14ac:dyDescent="0.35">
      <c r="A227" s="17" t="s">
        <v>820</v>
      </c>
      <c r="B227" s="17" t="s">
        <v>914</v>
      </c>
      <c r="C227" s="17" t="s">
        <v>915</v>
      </c>
      <c r="D227" s="17" t="s">
        <v>895</v>
      </c>
      <c r="E227" s="17" t="s">
        <v>916</v>
      </c>
      <c r="F227" s="6" t="s">
        <v>45</v>
      </c>
      <c r="G227" s="8">
        <v>0.75</v>
      </c>
      <c r="H227" s="117" t="s">
        <v>40</v>
      </c>
      <c r="I227" s="126" t="s">
        <v>917</v>
      </c>
      <c r="J227" s="136" t="s">
        <v>42</v>
      </c>
      <c r="K227" s="149" t="str">
        <f t="shared" si="19"/>
        <v>N/A</v>
      </c>
      <c r="L227" s="136" t="s">
        <v>42</v>
      </c>
      <c r="M227" s="34">
        <v>226</v>
      </c>
      <c r="O227" s="76"/>
      <c r="P227" s="17"/>
      <c r="Q227" s="17"/>
      <c r="R227" s="6"/>
      <c r="S227" s="2"/>
      <c r="T227" s="2"/>
      <c r="U227" s="2"/>
      <c r="V227" s="45"/>
      <c r="W227" s="23"/>
      <c r="X227" s="23"/>
      <c r="Y227" s="2"/>
      <c r="Z227" s="17"/>
      <c r="AA227" s="17"/>
      <c r="AB227" s="24"/>
      <c r="AC227" s="17"/>
      <c r="AD227" s="17"/>
    </row>
    <row r="228" spans="1:30" ht="217" x14ac:dyDescent="0.35">
      <c r="A228" s="6" t="s">
        <v>820</v>
      </c>
      <c r="B228" s="17" t="s">
        <v>918</v>
      </c>
      <c r="C228" s="17" t="s">
        <v>919</v>
      </c>
      <c r="D228" s="17" t="s">
        <v>895</v>
      </c>
      <c r="E228" s="6" t="s">
        <v>920</v>
      </c>
      <c r="F228" s="6" t="s">
        <v>45</v>
      </c>
      <c r="G228" s="8">
        <v>0.6875</v>
      </c>
      <c r="H228" s="117" t="s">
        <v>40</v>
      </c>
      <c r="I228" s="134" t="s">
        <v>921</v>
      </c>
      <c r="J228" s="128" t="s">
        <v>42</v>
      </c>
      <c r="K228" s="149" t="str">
        <f t="shared" si="19"/>
        <v>N/A</v>
      </c>
      <c r="L228" s="136" t="s">
        <v>42</v>
      </c>
      <c r="M228" s="34">
        <v>227</v>
      </c>
      <c r="N228" s="30"/>
      <c r="O228" s="76"/>
      <c r="P228" s="17"/>
      <c r="Q228" s="17"/>
      <c r="R228" s="6"/>
      <c r="S228" s="2"/>
      <c r="T228" s="2"/>
      <c r="U228" s="2"/>
      <c r="V228" s="45"/>
      <c r="W228" s="23"/>
      <c r="X228" s="23"/>
      <c r="Y228" s="2"/>
      <c r="Z228" s="17"/>
      <c r="AA228" s="17"/>
      <c r="AB228" s="29"/>
      <c r="AC228" s="17"/>
      <c r="AD228" s="17"/>
    </row>
    <row r="229" spans="1:30" ht="62" x14ac:dyDescent="0.35">
      <c r="A229" s="17" t="s">
        <v>820</v>
      </c>
      <c r="B229" s="17" t="s">
        <v>922</v>
      </c>
      <c r="C229" s="17" t="s">
        <v>923</v>
      </c>
      <c r="D229" s="17" t="s">
        <v>895</v>
      </c>
      <c r="E229" s="17" t="s">
        <v>924</v>
      </c>
      <c r="F229" s="6" t="s">
        <v>45</v>
      </c>
      <c r="G229" s="8" t="s">
        <v>42</v>
      </c>
      <c r="H229" s="117" t="s">
        <v>287</v>
      </c>
      <c r="I229" s="126" t="s">
        <v>925</v>
      </c>
      <c r="J229" s="136" t="s">
        <v>42</v>
      </c>
      <c r="K229" s="149" t="str">
        <f t="shared" si="19"/>
        <v>N/A</v>
      </c>
      <c r="L229" s="136" t="s">
        <v>42</v>
      </c>
      <c r="M229" s="34">
        <v>228</v>
      </c>
      <c r="O229" s="76"/>
      <c r="P229" s="17"/>
      <c r="Q229" s="17"/>
      <c r="R229" s="6"/>
      <c r="S229" s="2"/>
      <c r="T229" s="2"/>
      <c r="U229" s="2"/>
      <c r="V229" s="45"/>
      <c r="W229" s="23"/>
      <c r="X229" s="23"/>
      <c r="Y229" s="2"/>
      <c r="Z229" s="17"/>
      <c r="AA229" s="17"/>
      <c r="AB229" s="24"/>
      <c r="AC229" s="17"/>
      <c r="AD229" s="17"/>
    </row>
    <row r="230" spans="1:30" ht="155" x14ac:dyDescent="0.35">
      <c r="A230" s="17" t="s">
        <v>820</v>
      </c>
      <c r="B230" s="17" t="s">
        <v>926</v>
      </c>
      <c r="C230" s="17" t="s">
        <v>927</v>
      </c>
      <c r="D230" s="17" t="s">
        <v>895</v>
      </c>
      <c r="E230" s="17" t="s">
        <v>928</v>
      </c>
      <c r="F230" s="6" t="s">
        <v>45</v>
      </c>
      <c r="G230" s="8">
        <v>0.5</v>
      </c>
      <c r="H230" s="117" t="s">
        <v>40</v>
      </c>
      <c r="I230" s="126" t="s">
        <v>929</v>
      </c>
      <c r="J230" s="136" t="s">
        <v>42</v>
      </c>
      <c r="K230" s="149" t="str">
        <f t="shared" si="19"/>
        <v>N/A</v>
      </c>
      <c r="L230" s="136" t="s">
        <v>42</v>
      </c>
      <c r="M230" s="34">
        <v>229</v>
      </c>
      <c r="O230" s="76"/>
      <c r="P230" s="17"/>
      <c r="Q230" s="17"/>
      <c r="R230" s="6"/>
      <c r="S230" s="2"/>
      <c r="T230" s="2"/>
      <c r="U230" s="2"/>
      <c r="V230" s="45"/>
      <c r="W230" s="23"/>
      <c r="X230" s="23"/>
      <c r="Y230" s="2"/>
      <c r="Z230" s="17"/>
      <c r="AA230" s="17"/>
      <c r="AB230" s="24"/>
      <c r="AC230" s="17"/>
      <c r="AD230" s="17"/>
    </row>
    <row r="231" spans="1:30" ht="294.5" x14ac:dyDescent="0.35">
      <c r="A231" s="17" t="s">
        <v>820</v>
      </c>
      <c r="B231" s="17" t="s">
        <v>930</v>
      </c>
      <c r="C231" s="17" t="s">
        <v>931</v>
      </c>
      <c r="D231" s="17" t="s">
        <v>932</v>
      </c>
      <c r="E231" s="17" t="s">
        <v>933</v>
      </c>
      <c r="F231" s="6" t="s">
        <v>45</v>
      </c>
      <c r="G231" s="8">
        <v>0.75</v>
      </c>
      <c r="H231" s="117" t="s">
        <v>40</v>
      </c>
      <c r="I231" s="175" t="s">
        <v>934</v>
      </c>
      <c r="J231" s="138" t="s">
        <v>935</v>
      </c>
      <c r="K231" s="137" t="s">
        <v>42</v>
      </c>
      <c r="L231" s="137" t="s">
        <v>42</v>
      </c>
      <c r="M231" s="34">
        <v>230</v>
      </c>
      <c r="O231" s="76"/>
      <c r="P231" s="17"/>
      <c r="Q231" s="17"/>
      <c r="R231" s="6"/>
      <c r="S231" s="2"/>
      <c r="T231" s="2"/>
      <c r="U231" s="2"/>
      <c r="V231" s="45"/>
      <c r="W231" s="23"/>
      <c r="X231" s="23"/>
      <c r="Y231" s="2"/>
      <c r="Z231" s="17"/>
      <c r="AA231" s="17"/>
      <c r="AB231" s="24"/>
      <c r="AC231" s="17"/>
      <c r="AD231" s="17"/>
    </row>
    <row r="232" spans="1:30" ht="263.5" x14ac:dyDescent="0.35">
      <c r="A232" s="17" t="s">
        <v>820</v>
      </c>
      <c r="B232" s="17" t="s">
        <v>936</v>
      </c>
      <c r="C232" s="17" t="s">
        <v>937</v>
      </c>
      <c r="D232" s="17" t="s">
        <v>932</v>
      </c>
      <c r="E232" s="17" t="s">
        <v>938</v>
      </c>
      <c r="F232" s="6" t="s">
        <v>45</v>
      </c>
      <c r="G232" s="8">
        <v>0.6</v>
      </c>
      <c r="H232" s="117" t="s">
        <v>40</v>
      </c>
      <c r="I232" s="176" t="s">
        <v>939</v>
      </c>
      <c r="J232" s="138" t="s">
        <v>935</v>
      </c>
      <c r="K232" s="137" t="s">
        <v>42</v>
      </c>
      <c r="L232" s="137" t="s">
        <v>42</v>
      </c>
      <c r="M232" s="34">
        <v>231</v>
      </c>
      <c r="O232" s="76"/>
      <c r="P232" s="17"/>
      <c r="Q232" s="17"/>
      <c r="R232" s="6"/>
      <c r="S232" s="2"/>
      <c r="T232" s="2"/>
      <c r="U232" s="2"/>
      <c r="V232" s="45"/>
      <c r="W232" s="23"/>
      <c r="X232" s="23"/>
      <c r="Y232" s="2"/>
      <c r="Z232" s="17"/>
      <c r="AA232" s="17"/>
      <c r="AB232" s="24"/>
      <c r="AC232" s="17"/>
      <c r="AD232" s="17"/>
    </row>
    <row r="233" spans="1:30" s="19" customFormat="1" ht="248" x14ac:dyDescent="0.35">
      <c r="A233" s="17" t="s">
        <v>820</v>
      </c>
      <c r="B233" s="17" t="s">
        <v>940</v>
      </c>
      <c r="C233" s="17" t="s">
        <v>941</v>
      </c>
      <c r="D233" s="17" t="s">
        <v>932</v>
      </c>
      <c r="E233" s="17" t="s">
        <v>942</v>
      </c>
      <c r="F233" s="6" t="s">
        <v>45</v>
      </c>
      <c r="G233" s="8">
        <v>0.75</v>
      </c>
      <c r="H233" s="117" t="s">
        <v>40</v>
      </c>
      <c r="I233" s="175" t="s">
        <v>943</v>
      </c>
      <c r="J233" s="162" t="s">
        <v>935</v>
      </c>
      <c r="K233" s="137" t="s">
        <v>42</v>
      </c>
      <c r="L233" s="136" t="s">
        <v>42</v>
      </c>
      <c r="M233" s="34">
        <v>232</v>
      </c>
      <c r="N233" s="30"/>
      <c r="O233" s="76"/>
      <c r="P233" s="17"/>
      <c r="Q233" s="17"/>
      <c r="R233" s="6"/>
      <c r="S233" s="2"/>
      <c r="T233" s="2"/>
      <c r="U233" s="2"/>
      <c r="V233" s="45"/>
      <c r="W233" s="23"/>
      <c r="X233" s="23"/>
      <c r="Y233" s="2"/>
      <c r="Z233" s="17"/>
      <c r="AA233" s="17"/>
      <c r="AB233" s="29"/>
      <c r="AC233" s="17"/>
      <c r="AD233" s="17"/>
    </row>
    <row r="234" spans="1:30" s="16" customFormat="1" ht="155" x14ac:dyDescent="0.35">
      <c r="A234" s="17" t="s">
        <v>820</v>
      </c>
      <c r="B234" s="17" t="s">
        <v>944</v>
      </c>
      <c r="C234" s="17" t="s">
        <v>945</v>
      </c>
      <c r="D234" s="17" t="s">
        <v>932</v>
      </c>
      <c r="E234" s="17" t="s">
        <v>946</v>
      </c>
      <c r="F234" s="6" t="s">
        <v>45</v>
      </c>
      <c r="G234" s="8">
        <v>0.375</v>
      </c>
      <c r="H234" s="117" t="s">
        <v>40</v>
      </c>
      <c r="I234" s="176" t="s">
        <v>947</v>
      </c>
      <c r="J234" s="162" t="s">
        <v>935</v>
      </c>
      <c r="K234" s="137" t="s">
        <v>42</v>
      </c>
      <c r="L234" s="136" t="s">
        <v>42</v>
      </c>
      <c r="M234" s="34">
        <v>233</v>
      </c>
      <c r="N234" s="30"/>
      <c r="O234" s="76"/>
      <c r="P234" s="17"/>
      <c r="Q234" s="17"/>
      <c r="R234" s="6"/>
      <c r="S234" s="2"/>
      <c r="T234" s="2"/>
      <c r="U234" s="2"/>
      <c r="V234" s="45"/>
      <c r="W234" s="23"/>
      <c r="X234" s="23"/>
      <c r="Y234" s="2"/>
      <c r="Z234" s="17"/>
      <c r="AA234" s="17"/>
      <c r="AB234" s="29"/>
      <c r="AC234" s="17"/>
      <c r="AD234" s="17"/>
    </row>
    <row r="235" spans="1:30" s="16" customFormat="1" ht="294.5" x14ac:dyDescent="0.35">
      <c r="A235" s="17" t="s">
        <v>820</v>
      </c>
      <c r="B235" s="17" t="s">
        <v>948</v>
      </c>
      <c r="C235" s="17" t="s">
        <v>949</v>
      </c>
      <c r="D235" s="17" t="s">
        <v>950</v>
      </c>
      <c r="E235" s="17" t="s">
        <v>951</v>
      </c>
      <c r="F235" s="6" t="s">
        <v>45</v>
      </c>
      <c r="G235" s="8">
        <v>0.875</v>
      </c>
      <c r="H235" s="117" t="s">
        <v>40</v>
      </c>
      <c r="I235" s="126" t="s">
        <v>952</v>
      </c>
      <c r="J235" s="136" t="s">
        <v>42</v>
      </c>
      <c r="K235" s="149" t="str">
        <f t="shared" ref="K235:K241" si="20">IF(J235="N/A","N/A")</f>
        <v>N/A</v>
      </c>
      <c r="L235" s="136" t="s">
        <v>42</v>
      </c>
      <c r="M235" s="34">
        <v>234</v>
      </c>
      <c r="N235" s="30"/>
      <c r="O235" s="76"/>
      <c r="P235" s="17"/>
      <c r="Q235" s="17"/>
      <c r="R235" s="6"/>
      <c r="S235" s="2"/>
      <c r="T235" s="2"/>
      <c r="U235" s="72"/>
      <c r="V235" s="45"/>
      <c r="W235" s="23"/>
      <c r="X235" s="23"/>
      <c r="Y235" s="2"/>
      <c r="Z235" s="17"/>
      <c r="AA235" s="17"/>
      <c r="AB235" s="29"/>
      <c r="AC235" s="17"/>
      <c r="AD235" s="17"/>
    </row>
    <row r="236" spans="1:30" s="16" customFormat="1" ht="108.5" x14ac:dyDescent="0.35">
      <c r="A236" s="17" t="s">
        <v>820</v>
      </c>
      <c r="B236" s="17" t="s">
        <v>953</v>
      </c>
      <c r="C236" s="17" t="s">
        <v>954</v>
      </c>
      <c r="D236" s="17" t="s">
        <v>950</v>
      </c>
      <c r="E236" s="17" t="s">
        <v>955</v>
      </c>
      <c r="F236" s="6" t="s">
        <v>45</v>
      </c>
      <c r="G236" s="8">
        <v>0.72499999999999998</v>
      </c>
      <c r="H236" s="117" t="s">
        <v>40</v>
      </c>
      <c r="I236" s="126" t="s">
        <v>956</v>
      </c>
      <c r="J236" s="136" t="s">
        <v>42</v>
      </c>
      <c r="K236" s="149" t="str">
        <f t="shared" si="20"/>
        <v>N/A</v>
      </c>
      <c r="L236" s="136" t="s">
        <v>42</v>
      </c>
      <c r="M236" s="34">
        <v>235</v>
      </c>
      <c r="N236" s="30"/>
      <c r="O236" s="76"/>
      <c r="P236" s="17"/>
      <c r="Q236" s="17"/>
      <c r="R236" s="6"/>
      <c r="S236" s="2"/>
      <c r="T236" s="2"/>
      <c r="U236" s="2"/>
      <c r="V236" s="45"/>
      <c r="W236" s="23"/>
      <c r="X236" s="23"/>
      <c r="Y236" s="2"/>
      <c r="Z236" s="17"/>
      <c r="AA236" s="17"/>
      <c r="AB236" s="29"/>
      <c r="AC236" s="17"/>
      <c r="AD236" s="17"/>
    </row>
    <row r="237" spans="1:30" s="58" customFormat="1" ht="108.5" x14ac:dyDescent="0.35">
      <c r="A237" s="17" t="s">
        <v>820</v>
      </c>
      <c r="B237" s="17" t="s">
        <v>957</v>
      </c>
      <c r="C237" s="17" t="s">
        <v>475</v>
      </c>
      <c r="D237" s="17" t="s">
        <v>950</v>
      </c>
      <c r="E237" s="17" t="s">
        <v>958</v>
      </c>
      <c r="F237" s="6" t="s">
        <v>45</v>
      </c>
      <c r="G237" s="8">
        <v>0.33333333333333331</v>
      </c>
      <c r="H237" s="117" t="s">
        <v>40</v>
      </c>
      <c r="I237" s="126" t="s">
        <v>959</v>
      </c>
      <c r="J237" s="136" t="s">
        <v>42</v>
      </c>
      <c r="K237" s="149" t="str">
        <f t="shared" si="20"/>
        <v>N/A</v>
      </c>
      <c r="L237" s="136" t="s">
        <v>42</v>
      </c>
      <c r="M237" s="34">
        <v>236</v>
      </c>
      <c r="N237" s="54"/>
      <c r="O237" s="76"/>
      <c r="P237" s="17"/>
      <c r="Q237" s="6"/>
      <c r="R237" s="6"/>
      <c r="S237" s="2"/>
      <c r="T237" s="2"/>
      <c r="U237" s="2"/>
      <c r="V237" s="45"/>
      <c r="W237" s="7"/>
      <c r="X237" s="7"/>
      <c r="Y237" s="2"/>
      <c r="Z237" s="17"/>
      <c r="AA237" s="17"/>
      <c r="AB237" s="29"/>
      <c r="AC237" s="17"/>
      <c r="AD237" s="17"/>
    </row>
    <row r="238" spans="1:30" s="16" customFormat="1" ht="155" x14ac:dyDescent="0.35">
      <c r="A238" s="17" t="s">
        <v>820</v>
      </c>
      <c r="B238" s="17" t="s">
        <v>960</v>
      </c>
      <c r="C238" s="17" t="s">
        <v>961</v>
      </c>
      <c r="D238" s="17" t="s">
        <v>950</v>
      </c>
      <c r="E238" s="17" t="s">
        <v>962</v>
      </c>
      <c r="F238" s="9" t="s">
        <v>204</v>
      </c>
      <c r="G238" s="8">
        <v>1</v>
      </c>
      <c r="H238" s="117" t="s">
        <v>46</v>
      </c>
      <c r="I238" s="126" t="s">
        <v>963</v>
      </c>
      <c r="J238" s="136" t="s">
        <v>42</v>
      </c>
      <c r="K238" s="149" t="str">
        <f t="shared" si="20"/>
        <v>N/A</v>
      </c>
      <c r="L238" s="136" t="s">
        <v>42</v>
      </c>
      <c r="M238" s="34">
        <v>237</v>
      </c>
      <c r="N238" s="30"/>
      <c r="O238" s="76"/>
      <c r="P238" s="17"/>
      <c r="Q238" s="17"/>
      <c r="R238" s="6"/>
      <c r="S238" s="32"/>
      <c r="T238" s="32"/>
      <c r="U238" s="6"/>
      <c r="V238" s="45"/>
      <c r="W238" s="23"/>
      <c r="X238" s="23"/>
      <c r="Y238" s="32"/>
      <c r="Z238" s="17"/>
      <c r="AA238" s="50"/>
      <c r="AB238" s="29"/>
      <c r="AC238" s="50"/>
      <c r="AD238" s="50"/>
    </row>
    <row r="239" spans="1:30" s="16" customFormat="1" ht="124" x14ac:dyDescent="0.35">
      <c r="A239" s="17" t="s">
        <v>820</v>
      </c>
      <c r="B239" s="17" t="s">
        <v>964</v>
      </c>
      <c r="C239" s="17" t="s">
        <v>965</v>
      </c>
      <c r="D239" s="17" t="s">
        <v>950</v>
      </c>
      <c r="E239" s="17" t="s">
        <v>966</v>
      </c>
      <c r="F239" s="6" t="s">
        <v>204</v>
      </c>
      <c r="G239" s="8">
        <v>0.375</v>
      </c>
      <c r="H239" s="117" t="s">
        <v>40</v>
      </c>
      <c r="I239" s="126" t="s">
        <v>967</v>
      </c>
      <c r="J239" s="136" t="s">
        <v>42</v>
      </c>
      <c r="K239" s="149" t="str">
        <f t="shared" si="20"/>
        <v>N/A</v>
      </c>
      <c r="L239" s="136" t="s">
        <v>42</v>
      </c>
      <c r="M239" s="34">
        <v>238</v>
      </c>
      <c r="O239" s="76"/>
      <c r="P239" s="17"/>
      <c r="Q239" s="17"/>
      <c r="R239" s="6"/>
      <c r="S239" s="2"/>
      <c r="T239" s="2"/>
      <c r="U239" s="2"/>
      <c r="V239" s="45"/>
      <c r="W239" s="23"/>
      <c r="X239" s="23"/>
      <c r="Y239" s="2"/>
      <c r="Z239" s="17"/>
      <c r="AA239" s="17"/>
      <c r="AB239" s="24"/>
      <c r="AC239" s="17"/>
      <c r="AD239" s="17"/>
    </row>
    <row r="240" spans="1:30" s="16" customFormat="1" ht="93" x14ac:dyDescent="0.35">
      <c r="A240" s="6" t="s">
        <v>820</v>
      </c>
      <c r="B240" s="17" t="s">
        <v>968</v>
      </c>
      <c r="C240" s="17" t="s">
        <v>969</v>
      </c>
      <c r="D240" s="17" t="s">
        <v>950</v>
      </c>
      <c r="E240" s="6" t="s">
        <v>970</v>
      </c>
      <c r="F240" s="6" t="s">
        <v>204</v>
      </c>
      <c r="G240" s="8">
        <v>0.375</v>
      </c>
      <c r="H240" s="117" t="s">
        <v>40</v>
      </c>
      <c r="I240" s="134" t="s">
        <v>971</v>
      </c>
      <c r="J240" s="128" t="s">
        <v>42</v>
      </c>
      <c r="K240" s="149" t="str">
        <f t="shared" si="20"/>
        <v>N/A</v>
      </c>
      <c r="L240" s="136" t="s">
        <v>42</v>
      </c>
      <c r="M240" s="34">
        <v>239</v>
      </c>
      <c r="O240" s="76"/>
      <c r="P240" s="17"/>
      <c r="Q240" s="17"/>
      <c r="R240" s="6"/>
      <c r="S240" s="32"/>
      <c r="T240" s="32"/>
      <c r="U240" s="6"/>
      <c r="V240" s="49"/>
      <c r="W240" s="23"/>
      <c r="X240" s="23"/>
      <c r="Y240" s="32"/>
      <c r="Z240" s="17"/>
      <c r="AA240" s="50"/>
      <c r="AB240" s="24"/>
      <c r="AC240" s="50"/>
      <c r="AD240" s="50"/>
    </row>
    <row r="241" spans="1:30" s="16" customFormat="1" ht="341" x14ac:dyDescent="0.35">
      <c r="A241" s="17" t="s">
        <v>820</v>
      </c>
      <c r="B241" s="17" t="s">
        <v>972</v>
      </c>
      <c r="C241" s="17" t="s">
        <v>973</v>
      </c>
      <c r="D241" s="17" t="s">
        <v>974</v>
      </c>
      <c r="E241" s="17" t="s">
        <v>975</v>
      </c>
      <c r="F241" s="6" t="s">
        <v>45</v>
      </c>
      <c r="G241" s="8">
        <v>0.4</v>
      </c>
      <c r="H241" s="117" t="s">
        <v>40</v>
      </c>
      <c r="I241" s="126" t="s">
        <v>976</v>
      </c>
      <c r="J241" s="136" t="s">
        <v>42</v>
      </c>
      <c r="K241" s="149" t="str">
        <f t="shared" si="20"/>
        <v>N/A</v>
      </c>
      <c r="L241" s="136" t="s">
        <v>42</v>
      </c>
      <c r="M241" s="34">
        <v>240</v>
      </c>
      <c r="O241" s="76"/>
      <c r="P241" s="17"/>
      <c r="Q241" s="17"/>
      <c r="R241" s="6"/>
      <c r="S241" s="6"/>
      <c r="T241" s="6"/>
      <c r="U241" s="6"/>
      <c r="V241" s="45"/>
      <c r="W241" s="23"/>
      <c r="X241" s="23"/>
      <c r="Y241" s="31"/>
      <c r="Z241" s="17"/>
      <c r="AA241" s="17"/>
      <c r="AB241" s="24"/>
      <c r="AC241" s="17"/>
      <c r="AD241" s="17"/>
    </row>
    <row r="242" spans="1:30" s="57" customFormat="1" ht="108.5" x14ac:dyDescent="0.35">
      <c r="A242" s="17" t="s">
        <v>820</v>
      </c>
      <c r="B242" s="17" t="s">
        <v>972</v>
      </c>
      <c r="C242" s="17" t="s">
        <v>977</v>
      </c>
      <c r="D242" s="17" t="s">
        <v>974</v>
      </c>
      <c r="E242" s="17" t="s">
        <v>978</v>
      </c>
      <c r="F242" s="6" t="s">
        <v>204</v>
      </c>
      <c r="G242" s="8">
        <v>0.375</v>
      </c>
      <c r="H242" s="117" t="s">
        <v>40</v>
      </c>
      <c r="I242" s="126" t="s">
        <v>979</v>
      </c>
      <c r="J242" s="136" t="s">
        <v>42</v>
      </c>
      <c r="K242" s="149" t="str">
        <f t="shared" ref="K242:K249" si="21">IF(J242="N/A","N/A")</f>
        <v>N/A</v>
      </c>
      <c r="L242" s="136" t="s">
        <v>42</v>
      </c>
      <c r="M242" s="34">
        <v>241</v>
      </c>
      <c r="N242" s="15"/>
      <c r="O242" s="77"/>
      <c r="P242" s="36"/>
      <c r="Q242" s="6"/>
      <c r="R242" s="36"/>
      <c r="S242" s="72"/>
      <c r="T242" s="72"/>
      <c r="U242" s="73"/>
      <c r="V242" s="38"/>
      <c r="W242" s="40"/>
      <c r="X242" s="40"/>
      <c r="Y242" s="20"/>
      <c r="Z242" s="36"/>
      <c r="AA242" s="16"/>
      <c r="AB242" s="39"/>
      <c r="AC242" s="16"/>
      <c r="AD242" s="16"/>
    </row>
    <row r="243" spans="1:30" s="57" customFormat="1" ht="186" x14ac:dyDescent="0.35">
      <c r="A243" s="17" t="s">
        <v>820</v>
      </c>
      <c r="B243" s="17" t="s">
        <v>980</v>
      </c>
      <c r="C243" s="17" t="s">
        <v>981</v>
      </c>
      <c r="D243" s="17" t="s">
        <v>974</v>
      </c>
      <c r="E243" s="17" t="s">
        <v>982</v>
      </c>
      <c r="F243" s="6" t="s">
        <v>45</v>
      </c>
      <c r="G243" s="8">
        <v>1</v>
      </c>
      <c r="H243" s="117" t="s">
        <v>46</v>
      </c>
      <c r="I243" s="126" t="s">
        <v>983</v>
      </c>
      <c r="J243" s="136" t="s">
        <v>42</v>
      </c>
      <c r="K243" s="149" t="str">
        <f t="shared" si="21"/>
        <v>N/A</v>
      </c>
      <c r="L243" s="136" t="s">
        <v>42</v>
      </c>
      <c r="M243" s="34">
        <v>242</v>
      </c>
      <c r="N243" s="15"/>
      <c r="O243" s="77"/>
      <c r="P243" s="36"/>
      <c r="Q243" s="6"/>
      <c r="R243" s="36"/>
      <c r="S243" s="72"/>
      <c r="T243" s="72"/>
      <c r="U243" s="73"/>
      <c r="V243" s="38"/>
      <c r="W243" s="40"/>
      <c r="X243" s="40"/>
      <c r="Y243" s="20"/>
      <c r="Z243" s="36"/>
      <c r="AA243" s="16"/>
      <c r="AB243" s="39"/>
      <c r="AC243" s="16"/>
      <c r="AD243" s="16"/>
    </row>
    <row r="244" spans="1:30" ht="186" x14ac:dyDescent="0.35">
      <c r="A244" s="17" t="s">
        <v>820</v>
      </c>
      <c r="B244" s="17" t="s">
        <v>984</v>
      </c>
      <c r="C244" s="17" t="s">
        <v>985</v>
      </c>
      <c r="D244" s="17" t="s">
        <v>974</v>
      </c>
      <c r="E244" s="17" t="s">
        <v>986</v>
      </c>
      <c r="F244" s="6" t="s">
        <v>45</v>
      </c>
      <c r="G244" s="8">
        <v>0.6</v>
      </c>
      <c r="H244" s="117" t="s">
        <v>40</v>
      </c>
      <c r="I244" s="126" t="s">
        <v>987</v>
      </c>
      <c r="J244" s="136" t="s">
        <v>42</v>
      </c>
      <c r="K244" s="149" t="str">
        <f t="shared" si="21"/>
        <v>N/A</v>
      </c>
      <c r="L244" s="136" t="s">
        <v>42</v>
      </c>
      <c r="M244" s="34">
        <v>243</v>
      </c>
      <c r="N244" s="37"/>
      <c r="O244" s="77"/>
      <c r="P244" s="36"/>
      <c r="Q244" s="17"/>
      <c r="R244" s="36"/>
      <c r="S244" s="72"/>
      <c r="T244" s="73"/>
      <c r="U244" s="73"/>
      <c r="V244" s="38"/>
      <c r="W244" s="35"/>
      <c r="X244" s="35"/>
      <c r="Y244" s="20"/>
      <c r="Z244" s="36"/>
      <c r="AA244" s="16"/>
      <c r="AB244" s="39"/>
      <c r="AC244" s="16"/>
      <c r="AD244" s="16"/>
    </row>
    <row r="245" spans="1:30" ht="139.5" x14ac:dyDescent="0.35">
      <c r="A245" s="17" t="s">
        <v>820</v>
      </c>
      <c r="B245" s="17" t="s">
        <v>988</v>
      </c>
      <c r="C245" s="17" t="s">
        <v>989</v>
      </c>
      <c r="D245" s="17" t="s">
        <v>974</v>
      </c>
      <c r="E245" s="113" t="s">
        <v>990</v>
      </c>
      <c r="F245" s="6" t="s">
        <v>45</v>
      </c>
      <c r="G245" s="8">
        <v>1</v>
      </c>
      <c r="H245" s="117" t="s">
        <v>46</v>
      </c>
      <c r="I245" s="126" t="s">
        <v>991</v>
      </c>
      <c r="J245" s="136" t="s">
        <v>42</v>
      </c>
      <c r="K245" s="149" t="str">
        <f t="shared" si="21"/>
        <v>N/A</v>
      </c>
      <c r="L245" s="136" t="s">
        <v>42</v>
      </c>
      <c r="M245" s="34">
        <v>244</v>
      </c>
      <c r="N245" s="37"/>
      <c r="O245" s="77"/>
      <c r="P245" s="36"/>
      <c r="Q245" s="17"/>
      <c r="R245" s="36"/>
      <c r="S245" s="72"/>
      <c r="T245" s="72"/>
      <c r="U245" s="73"/>
      <c r="V245" s="38"/>
      <c r="W245" s="35"/>
      <c r="X245" s="35"/>
      <c r="Y245" s="20"/>
      <c r="Z245" s="36"/>
      <c r="AA245" s="16"/>
      <c r="AB245" s="39"/>
      <c r="AC245" s="16"/>
      <c r="AD245" s="16"/>
    </row>
    <row r="246" spans="1:30" ht="170.5" x14ac:dyDescent="0.35">
      <c r="A246" s="6" t="s">
        <v>992</v>
      </c>
      <c r="B246" s="17" t="s">
        <v>993</v>
      </c>
      <c r="C246" s="17" t="s">
        <v>36</v>
      </c>
      <c r="D246" s="6" t="s">
        <v>994</v>
      </c>
      <c r="E246" s="6" t="s">
        <v>995</v>
      </c>
      <c r="F246" s="6" t="s">
        <v>45</v>
      </c>
      <c r="G246" s="8">
        <v>0.125</v>
      </c>
      <c r="H246" s="117" t="s">
        <v>40</v>
      </c>
      <c r="I246" s="134" t="s">
        <v>996</v>
      </c>
      <c r="J246" s="137" t="s">
        <v>42</v>
      </c>
      <c r="K246" s="149" t="str">
        <f t="shared" si="21"/>
        <v>N/A</v>
      </c>
      <c r="L246" s="137" t="s">
        <v>42</v>
      </c>
      <c r="M246" s="34">
        <v>245</v>
      </c>
      <c r="N246" s="37"/>
      <c r="O246" s="77"/>
      <c r="P246" s="36"/>
      <c r="Q246" s="17"/>
      <c r="R246" s="36"/>
      <c r="S246" s="72"/>
      <c r="T246" s="73"/>
      <c r="U246" s="73"/>
      <c r="V246" s="38"/>
      <c r="W246" s="35"/>
      <c r="X246" s="35"/>
      <c r="Y246" s="20"/>
      <c r="Z246" s="36"/>
      <c r="AA246" s="16"/>
      <c r="AB246" s="39"/>
      <c r="AC246" s="16"/>
      <c r="AD246" s="16"/>
    </row>
    <row r="247" spans="1:30" s="57" customFormat="1" ht="139.5" x14ac:dyDescent="0.35">
      <c r="A247" s="17" t="s">
        <v>992</v>
      </c>
      <c r="B247" s="17" t="s">
        <v>993</v>
      </c>
      <c r="C247" s="17" t="s">
        <v>997</v>
      </c>
      <c r="D247" s="6" t="s">
        <v>994</v>
      </c>
      <c r="E247" s="17" t="s">
        <v>998</v>
      </c>
      <c r="F247" s="17" t="s">
        <v>45</v>
      </c>
      <c r="G247" s="8">
        <v>0.16666666666666666</v>
      </c>
      <c r="H247" s="117" t="s">
        <v>40</v>
      </c>
      <c r="I247" s="126" t="s">
        <v>999</v>
      </c>
      <c r="J247" s="136" t="s">
        <v>42</v>
      </c>
      <c r="K247" s="149" t="str">
        <f t="shared" si="21"/>
        <v>N/A</v>
      </c>
      <c r="L247" s="136" t="s">
        <v>42</v>
      </c>
      <c r="M247" s="34">
        <v>246</v>
      </c>
      <c r="N247" s="15"/>
      <c r="O247" s="77"/>
      <c r="P247" s="36"/>
      <c r="Q247" s="6"/>
      <c r="R247" s="36"/>
      <c r="S247" s="73"/>
      <c r="T247" s="73"/>
      <c r="U247" s="73"/>
      <c r="V247" s="38"/>
      <c r="W247" s="40"/>
      <c r="X247" s="40"/>
      <c r="Y247" s="20"/>
      <c r="Z247" s="36"/>
      <c r="AA247" s="16"/>
      <c r="AB247" s="39"/>
      <c r="AC247" s="16"/>
      <c r="AD247" s="16"/>
    </row>
    <row r="248" spans="1:30" ht="77.5" x14ac:dyDescent="0.35">
      <c r="A248" s="17" t="s">
        <v>992</v>
      </c>
      <c r="B248" s="17" t="s">
        <v>993</v>
      </c>
      <c r="C248" s="17" t="s">
        <v>1000</v>
      </c>
      <c r="D248" s="6" t="s">
        <v>994</v>
      </c>
      <c r="E248" s="17" t="s">
        <v>1001</v>
      </c>
      <c r="F248" s="17" t="s">
        <v>45</v>
      </c>
      <c r="G248" s="8">
        <v>0.5</v>
      </c>
      <c r="H248" s="117" t="s">
        <v>40</v>
      </c>
      <c r="I248" s="37" t="s">
        <v>1002</v>
      </c>
      <c r="J248" s="136" t="s">
        <v>42</v>
      </c>
      <c r="K248" s="149" t="str">
        <f t="shared" si="21"/>
        <v>N/A</v>
      </c>
      <c r="L248" s="136" t="s">
        <v>42</v>
      </c>
      <c r="M248" s="34">
        <v>247</v>
      </c>
      <c r="N248" s="37"/>
      <c r="O248" s="77"/>
      <c r="P248" s="36"/>
      <c r="Q248" s="17"/>
      <c r="R248" s="36"/>
      <c r="S248" s="73"/>
      <c r="T248" s="73"/>
      <c r="U248" s="73"/>
      <c r="V248" s="38"/>
      <c r="W248" s="35"/>
      <c r="X248" s="35"/>
      <c r="Y248" s="20"/>
      <c r="Z248" s="36"/>
      <c r="AA248" s="16"/>
      <c r="AB248" s="39"/>
      <c r="AC248" s="16"/>
      <c r="AD248" s="16"/>
    </row>
    <row r="249" spans="1:30" ht="155" x14ac:dyDescent="0.35">
      <c r="A249" s="17" t="s">
        <v>992</v>
      </c>
      <c r="B249" s="17" t="s">
        <v>993</v>
      </c>
      <c r="C249" s="17" t="s">
        <v>1003</v>
      </c>
      <c r="D249" s="6" t="s">
        <v>994</v>
      </c>
      <c r="E249" s="17" t="s">
        <v>1004</v>
      </c>
      <c r="F249" s="17" t="s">
        <v>45</v>
      </c>
      <c r="G249" s="8">
        <v>0.75</v>
      </c>
      <c r="H249" s="117" t="s">
        <v>40</v>
      </c>
      <c r="I249" s="152" t="s">
        <v>1005</v>
      </c>
      <c r="J249" s="136" t="s">
        <v>42</v>
      </c>
      <c r="K249" s="149" t="str">
        <f t="shared" si="21"/>
        <v>N/A</v>
      </c>
      <c r="L249" s="136" t="s">
        <v>42</v>
      </c>
      <c r="M249" s="34">
        <v>248</v>
      </c>
      <c r="N249" s="37"/>
      <c r="O249" s="76"/>
      <c r="P249" s="36"/>
      <c r="Q249" s="17"/>
      <c r="R249" s="36"/>
      <c r="S249" s="72"/>
      <c r="T249" s="73"/>
      <c r="U249" s="73"/>
      <c r="V249" s="38"/>
      <c r="W249" s="35"/>
      <c r="X249" s="35"/>
      <c r="Y249" s="20"/>
      <c r="Z249" s="36"/>
      <c r="AA249" s="16"/>
      <c r="AB249" s="39"/>
      <c r="AC249" s="16"/>
      <c r="AD249" s="16"/>
    </row>
    <row r="250" spans="1:30" s="57" customFormat="1" ht="294.5" x14ac:dyDescent="0.35">
      <c r="A250" s="6" t="s">
        <v>992</v>
      </c>
      <c r="B250" s="17" t="s">
        <v>1006</v>
      </c>
      <c r="C250" s="17" t="s">
        <v>294</v>
      </c>
      <c r="D250" s="6" t="s">
        <v>1007</v>
      </c>
      <c r="E250" s="6" t="s">
        <v>1008</v>
      </c>
      <c r="F250" s="6" t="s">
        <v>45</v>
      </c>
      <c r="G250" s="8">
        <v>0.1875</v>
      </c>
      <c r="H250" s="117" t="s">
        <v>40</v>
      </c>
      <c r="I250" s="134" t="s">
        <v>1009</v>
      </c>
      <c r="J250" s="15" t="s">
        <v>1010</v>
      </c>
      <c r="K250" s="137" t="s">
        <v>42</v>
      </c>
      <c r="L250" s="137" t="s">
        <v>42</v>
      </c>
      <c r="M250" s="34">
        <v>249</v>
      </c>
      <c r="N250" s="15"/>
      <c r="O250" s="76"/>
      <c r="P250" s="36"/>
      <c r="Q250" s="6"/>
      <c r="R250" s="36"/>
      <c r="S250" s="72"/>
      <c r="T250" s="73"/>
      <c r="U250" s="73"/>
      <c r="V250" s="38"/>
      <c r="W250" s="40"/>
      <c r="X250" s="40"/>
      <c r="Y250" s="20"/>
      <c r="Z250" s="36"/>
      <c r="AA250" s="16"/>
      <c r="AB250" s="39"/>
      <c r="AC250" s="16"/>
      <c r="AD250" s="16"/>
    </row>
    <row r="251" spans="1:30" s="57" customFormat="1" ht="93" x14ac:dyDescent="0.35">
      <c r="A251" s="17" t="s">
        <v>992</v>
      </c>
      <c r="B251" s="17" t="s">
        <v>1006</v>
      </c>
      <c r="C251" s="17" t="s">
        <v>1011</v>
      </c>
      <c r="D251" s="6" t="s">
        <v>1007</v>
      </c>
      <c r="E251" s="17" t="s">
        <v>1012</v>
      </c>
      <c r="F251" s="17" t="s">
        <v>45</v>
      </c>
      <c r="G251" s="8" t="s">
        <v>42</v>
      </c>
      <c r="H251" s="117" t="s">
        <v>287</v>
      </c>
      <c r="I251" s="126" t="s">
        <v>1013</v>
      </c>
      <c r="J251" s="136" t="s">
        <v>42</v>
      </c>
      <c r="K251" s="149" t="str">
        <f t="shared" ref="K251:K252" si="22">IF(J251="N/A","N/A")</f>
        <v>N/A</v>
      </c>
      <c r="L251" s="136" t="s">
        <v>42</v>
      </c>
      <c r="M251" s="34">
        <v>250</v>
      </c>
      <c r="N251" s="15"/>
      <c r="O251" s="76"/>
      <c r="P251" s="36"/>
      <c r="Q251" s="6"/>
      <c r="R251" s="36"/>
      <c r="S251" s="72"/>
      <c r="T251" s="73"/>
      <c r="U251" s="73"/>
      <c r="V251" s="38"/>
      <c r="W251" s="40"/>
      <c r="X251" s="40"/>
      <c r="Y251" s="20"/>
      <c r="Z251" s="36"/>
      <c r="AA251" s="16"/>
      <c r="AB251" s="39"/>
      <c r="AC251" s="16"/>
      <c r="AD251" s="16"/>
    </row>
    <row r="252" spans="1:30" s="57" customFormat="1" ht="77.5" x14ac:dyDescent="0.35">
      <c r="A252" s="17" t="s">
        <v>992</v>
      </c>
      <c r="B252" s="17" t="s">
        <v>1014</v>
      </c>
      <c r="C252" s="17" t="s">
        <v>1015</v>
      </c>
      <c r="D252" s="17" t="s">
        <v>1016</v>
      </c>
      <c r="E252" s="17" t="s">
        <v>1017</v>
      </c>
      <c r="F252" s="17" t="s">
        <v>204</v>
      </c>
      <c r="G252" s="8" t="s">
        <v>42</v>
      </c>
      <c r="H252" s="117" t="s">
        <v>287</v>
      </c>
      <c r="I252" s="126" t="s">
        <v>1018</v>
      </c>
      <c r="J252" s="136" t="s">
        <v>42</v>
      </c>
      <c r="K252" s="149" t="str">
        <f t="shared" si="22"/>
        <v>N/A</v>
      </c>
      <c r="L252" s="136" t="s">
        <v>42</v>
      </c>
      <c r="M252" s="34">
        <v>251</v>
      </c>
      <c r="N252" s="15"/>
      <c r="O252" s="76"/>
      <c r="P252" s="36"/>
      <c r="Q252" s="6"/>
      <c r="R252" s="36"/>
      <c r="S252" s="72"/>
      <c r="T252" s="73"/>
      <c r="U252" s="73"/>
      <c r="V252" s="38"/>
      <c r="W252" s="40"/>
      <c r="X252" s="40"/>
      <c r="Y252" s="20"/>
      <c r="Z252" s="36"/>
      <c r="AA252" s="16"/>
      <c r="AB252" s="39"/>
      <c r="AC252" s="16"/>
      <c r="AD252" s="16"/>
    </row>
    <row r="253" spans="1:30" s="57" customFormat="1" ht="46.5" x14ac:dyDescent="0.35">
      <c r="A253" s="6" t="s">
        <v>992</v>
      </c>
      <c r="B253" s="17" t="s">
        <v>1014</v>
      </c>
      <c r="C253" s="17" t="s">
        <v>1019</v>
      </c>
      <c r="D253" s="17" t="s">
        <v>1016</v>
      </c>
      <c r="E253" s="6" t="s">
        <v>1020</v>
      </c>
      <c r="F253" s="6" t="s">
        <v>204</v>
      </c>
      <c r="G253" s="8" t="s">
        <v>42</v>
      </c>
      <c r="H253" s="117" t="s">
        <v>287</v>
      </c>
      <c r="I253" s="37" t="s">
        <v>649</v>
      </c>
      <c r="J253" s="136" t="s">
        <v>42</v>
      </c>
      <c r="K253" s="149" t="str">
        <f>IF(J253="N/A","N/A")</f>
        <v>N/A</v>
      </c>
      <c r="L253" s="136" t="s">
        <v>42</v>
      </c>
      <c r="M253" s="34">
        <v>252</v>
      </c>
      <c r="N253" s="15"/>
      <c r="O253" s="76"/>
      <c r="P253" s="36"/>
      <c r="Q253" s="6"/>
      <c r="R253" s="36"/>
      <c r="S253" s="72"/>
      <c r="T253" s="73"/>
      <c r="U253" s="73"/>
      <c r="V253" s="38"/>
      <c r="W253" s="40"/>
      <c r="X253" s="40"/>
      <c r="Y253" s="20"/>
      <c r="Z253" s="36"/>
      <c r="AA253" s="16"/>
      <c r="AB253" s="39"/>
      <c r="AC253" s="16"/>
      <c r="AD253" s="16"/>
    </row>
    <row r="254" spans="1:30" s="57" customFormat="1" ht="46.5" x14ac:dyDescent="0.35">
      <c r="A254" s="6" t="s">
        <v>992</v>
      </c>
      <c r="B254" s="17" t="s">
        <v>1014</v>
      </c>
      <c r="C254" s="17" t="s">
        <v>1021</v>
      </c>
      <c r="D254" s="17" t="s">
        <v>1016</v>
      </c>
      <c r="E254" s="6" t="s">
        <v>1022</v>
      </c>
      <c r="F254" s="6" t="s">
        <v>204</v>
      </c>
      <c r="G254" s="8" t="s">
        <v>42</v>
      </c>
      <c r="H254" s="117" t="s">
        <v>287</v>
      </c>
      <c r="I254" s="37" t="s">
        <v>1023</v>
      </c>
      <c r="J254" s="137" t="s">
        <v>42</v>
      </c>
      <c r="K254" s="149" t="str">
        <f>IF(J254="N/A","N/A")</f>
        <v>N/A</v>
      </c>
      <c r="L254" s="137" t="s">
        <v>42</v>
      </c>
      <c r="M254" s="34">
        <v>253</v>
      </c>
      <c r="N254" s="15"/>
      <c r="O254" s="76"/>
      <c r="P254" s="36"/>
      <c r="Q254" s="6"/>
      <c r="R254" s="36"/>
      <c r="S254" s="72"/>
      <c r="T254" s="73"/>
      <c r="U254" s="73"/>
      <c r="V254" s="38"/>
      <c r="W254" s="40"/>
      <c r="X254" s="40"/>
      <c r="Y254" s="20"/>
      <c r="Z254" s="36"/>
      <c r="AA254" s="16"/>
      <c r="AB254" s="39"/>
      <c r="AC254" s="16"/>
      <c r="AD254" s="16"/>
    </row>
    <row r="255" spans="1:30" s="57" customFormat="1" ht="46.5" x14ac:dyDescent="0.35">
      <c r="A255" s="6" t="s">
        <v>992</v>
      </c>
      <c r="B255" s="17" t="s">
        <v>1014</v>
      </c>
      <c r="C255" s="17" t="s">
        <v>1024</v>
      </c>
      <c r="D255" s="17" t="s">
        <v>1016</v>
      </c>
      <c r="E255" s="6" t="s">
        <v>1025</v>
      </c>
      <c r="F255" s="6" t="s">
        <v>204</v>
      </c>
      <c r="G255" s="8" t="s">
        <v>42</v>
      </c>
      <c r="H255" s="117" t="s">
        <v>287</v>
      </c>
      <c r="I255" s="37" t="s">
        <v>649</v>
      </c>
      <c r="J255" s="136" t="s">
        <v>42</v>
      </c>
      <c r="K255" s="149" t="str">
        <f>IF(J255="N/A","N/A")</f>
        <v>N/A</v>
      </c>
      <c r="L255" s="136" t="s">
        <v>42</v>
      </c>
      <c r="M255" s="34">
        <v>254</v>
      </c>
      <c r="N255" s="15"/>
      <c r="O255" s="76"/>
      <c r="P255" s="36"/>
      <c r="Q255" s="6"/>
      <c r="R255" s="36"/>
      <c r="S255" s="72"/>
      <c r="T255" s="73"/>
      <c r="U255" s="73"/>
      <c r="V255" s="38"/>
      <c r="W255" s="40"/>
      <c r="X255" s="40"/>
      <c r="Y255" s="20"/>
      <c r="Z255" s="36"/>
      <c r="AA255" s="16"/>
      <c r="AB255" s="39"/>
      <c r="AC255" s="16"/>
      <c r="AD255" s="16"/>
    </row>
    <row r="256" spans="1:30" ht="46.5" x14ac:dyDescent="0.35">
      <c r="A256" s="6" t="s">
        <v>992</v>
      </c>
      <c r="B256" s="17" t="s">
        <v>1014</v>
      </c>
      <c r="C256" s="17" t="s">
        <v>832</v>
      </c>
      <c r="D256" s="17" t="s">
        <v>1016</v>
      </c>
      <c r="E256" s="6" t="s">
        <v>1026</v>
      </c>
      <c r="F256" s="6" t="s">
        <v>39</v>
      </c>
      <c r="G256" s="8" t="s">
        <v>42</v>
      </c>
      <c r="H256" s="117" t="s">
        <v>287</v>
      </c>
      <c r="I256" s="37" t="s">
        <v>649</v>
      </c>
      <c r="J256" s="136" t="s">
        <v>42</v>
      </c>
      <c r="K256" s="149" t="str">
        <f>IF(J256="N/A","N/A")</f>
        <v>N/A</v>
      </c>
      <c r="L256" s="136" t="s">
        <v>42</v>
      </c>
      <c r="M256" s="34">
        <v>255</v>
      </c>
      <c r="N256" s="37"/>
      <c r="O256" s="76"/>
      <c r="P256" s="36"/>
      <c r="Q256" s="17"/>
      <c r="R256" s="36"/>
      <c r="S256" s="72"/>
      <c r="T256" s="73"/>
      <c r="U256" s="73"/>
      <c r="V256" s="38"/>
      <c r="W256" s="35"/>
      <c r="X256" s="35"/>
      <c r="Y256" s="20"/>
      <c r="Z256" s="36"/>
      <c r="AA256" s="16"/>
      <c r="AB256" s="39"/>
      <c r="AC256" s="16"/>
      <c r="AD256" s="16"/>
    </row>
    <row r="257" spans="1:30" ht="279" x14ac:dyDescent="0.35">
      <c r="A257" s="6" t="s">
        <v>992</v>
      </c>
      <c r="B257" s="17" t="s">
        <v>1027</v>
      </c>
      <c r="C257" s="17" t="s">
        <v>1028</v>
      </c>
      <c r="D257" s="6" t="s">
        <v>1029</v>
      </c>
      <c r="E257" s="6" t="s">
        <v>1030</v>
      </c>
      <c r="F257" s="6" t="s">
        <v>45</v>
      </c>
      <c r="G257" s="8">
        <v>0.5625</v>
      </c>
      <c r="H257" s="117" t="s">
        <v>40</v>
      </c>
      <c r="I257" s="37" t="s">
        <v>1031</v>
      </c>
      <c r="J257" s="134" t="s">
        <v>1032</v>
      </c>
      <c r="K257" s="137" t="s">
        <v>42</v>
      </c>
      <c r="L257" s="134" t="s">
        <v>1033</v>
      </c>
      <c r="M257" s="34">
        <v>256</v>
      </c>
      <c r="N257" s="37"/>
      <c r="O257" s="76"/>
      <c r="P257" s="36"/>
      <c r="Q257" s="17"/>
      <c r="R257" s="36"/>
      <c r="S257" s="73"/>
      <c r="T257" s="73"/>
      <c r="U257" s="73"/>
      <c r="V257" s="38"/>
      <c r="W257" s="35"/>
      <c r="X257" s="35"/>
      <c r="Y257" s="20"/>
      <c r="Z257" s="36"/>
      <c r="AA257" s="16"/>
      <c r="AB257" s="39"/>
      <c r="AC257" s="16"/>
      <c r="AD257" s="16"/>
    </row>
    <row r="258" spans="1:30" s="57" customFormat="1" ht="46.5" x14ac:dyDescent="0.35">
      <c r="A258" s="6" t="s">
        <v>992</v>
      </c>
      <c r="B258" s="17" t="s">
        <v>1034</v>
      </c>
      <c r="C258" s="17" t="s">
        <v>1035</v>
      </c>
      <c r="D258" s="6" t="s">
        <v>1035</v>
      </c>
      <c r="E258" s="6" t="s">
        <v>1036</v>
      </c>
      <c r="F258" s="6" t="s">
        <v>45</v>
      </c>
      <c r="G258" s="8" t="s">
        <v>42</v>
      </c>
      <c r="H258" s="117" t="s">
        <v>287</v>
      </c>
      <c r="I258" s="141" t="s">
        <v>649</v>
      </c>
      <c r="J258" s="136" t="s">
        <v>42</v>
      </c>
      <c r="K258" s="149" t="str">
        <f>IF(J258="N/A","N/A")</f>
        <v>N/A</v>
      </c>
      <c r="L258" s="136" t="s">
        <v>42</v>
      </c>
      <c r="M258" s="34">
        <v>257</v>
      </c>
      <c r="N258" s="15"/>
      <c r="O258" s="76"/>
      <c r="P258" s="36"/>
      <c r="Q258" s="6"/>
      <c r="R258" s="36"/>
      <c r="S258" s="73"/>
      <c r="T258" s="72"/>
      <c r="U258" s="73"/>
      <c r="V258" s="38"/>
      <c r="W258" s="40"/>
      <c r="X258" s="40"/>
      <c r="Y258" s="20"/>
      <c r="Z258" s="36"/>
      <c r="AA258" s="16"/>
      <c r="AB258" s="39"/>
      <c r="AC258" s="16"/>
      <c r="AD258" s="16"/>
    </row>
    <row r="259" spans="1:30" s="57" customFormat="1" ht="46.5" x14ac:dyDescent="0.35">
      <c r="A259" s="17" t="s">
        <v>992</v>
      </c>
      <c r="B259" s="17" t="s">
        <v>1037</v>
      </c>
      <c r="C259" s="17" t="s">
        <v>1038</v>
      </c>
      <c r="D259" s="17" t="s">
        <v>1039</v>
      </c>
      <c r="E259" s="17" t="s">
        <v>1040</v>
      </c>
      <c r="F259" s="17" t="s">
        <v>39</v>
      </c>
      <c r="G259" s="8" t="s">
        <v>42</v>
      </c>
      <c r="H259" s="117" t="s">
        <v>287</v>
      </c>
      <c r="I259" s="126" t="s">
        <v>649</v>
      </c>
      <c r="J259" s="136" t="s">
        <v>42</v>
      </c>
      <c r="K259" s="149" t="str">
        <f>IF(J259="N/A","N/A")</f>
        <v>N/A</v>
      </c>
      <c r="L259" s="136" t="s">
        <v>42</v>
      </c>
      <c r="M259" s="34">
        <v>258</v>
      </c>
      <c r="N259" s="15"/>
      <c r="O259" s="76"/>
      <c r="P259" s="36"/>
      <c r="Q259" s="6"/>
      <c r="R259" s="36"/>
      <c r="S259" s="72"/>
      <c r="T259" s="73"/>
      <c r="U259" s="73"/>
      <c r="V259" s="38"/>
      <c r="W259" s="40"/>
      <c r="X259" s="40"/>
      <c r="Y259" s="20"/>
      <c r="Z259" s="36"/>
      <c r="AA259" s="16"/>
      <c r="AB259" s="39"/>
      <c r="AC259" s="16"/>
      <c r="AD259" s="16"/>
    </row>
    <row r="260" spans="1:30" ht="77.5" x14ac:dyDescent="0.35">
      <c r="A260" s="17" t="s">
        <v>992</v>
      </c>
      <c r="B260" s="17" t="s">
        <v>1041</v>
      </c>
      <c r="C260" s="17" t="s">
        <v>1042</v>
      </c>
      <c r="D260" s="17" t="s">
        <v>1043</v>
      </c>
      <c r="E260" s="17" t="s">
        <v>1044</v>
      </c>
      <c r="F260" s="17" t="s">
        <v>45</v>
      </c>
      <c r="G260" s="8">
        <v>0.1</v>
      </c>
      <c r="H260" s="117" t="s">
        <v>40</v>
      </c>
      <c r="I260" s="126" t="s">
        <v>1045</v>
      </c>
      <c r="J260" s="136" t="s">
        <v>42</v>
      </c>
      <c r="K260" s="149" t="str">
        <f t="shared" ref="K260:K268" si="23">IF(J260="N/A","N/A")</f>
        <v>N/A</v>
      </c>
      <c r="L260" s="136" t="s">
        <v>42</v>
      </c>
      <c r="M260" s="34">
        <v>259</v>
      </c>
      <c r="N260" s="37"/>
      <c r="O260" s="76"/>
      <c r="P260" s="36"/>
      <c r="Q260" s="17"/>
      <c r="R260" s="36"/>
      <c r="S260" s="72"/>
      <c r="T260" s="73"/>
      <c r="U260" s="73"/>
      <c r="V260" s="38"/>
      <c r="W260" s="35"/>
      <c r="X260" s="35"/>
      <c r="Y260" s="20"/>
      <c r="Z260" s="36"/>
      <c r="AA260" s="16"/>
      <c r="AB260" s="39"/>
      <c r="AC260" s="16"/>
      <c r="AD260" s="16"/>
    </row>
    <row r="261" spans="1:30" ht="77.5" x14ac:dyDescent="0.35">
      <c r="A261" s="6" t="s">
        <v>992</v>
      </c>
      <c r="B261" s="17" t="s">
        <v>1046</v>
      </c>
      <c r="C261" s="17" t="s">
        <v>1047</v>
      </c>
      <c r="D261" s="17" t="s">
        <v>1048</v>
      </c>
      <c r="E261" s="6" t="s">
        <v>1049</v>
      </c>
      <c r="F261" s="6" t="s">
        <v>204</v>
      </c>
      <c r="G261" s="8" t="s">
        <v>42</v>
      </c>
      <c r="H261" s="117" t="s">
        <v>287</v>
      </c>
      <c r="I261" s="141" t="s">
        <v>649</v>
      </c>
      <c r="J261" s="136" t="s">
        <v>42</v>
      </c>
      <c r="K261" s="149" t="str">
        <f t="shared" si="23"/>
        <v>N/A</v>
      </c>
      <c r="L261" s="136" t="s">
        <v>42</v>
      </c>
      <c r="M261" s="34">
        <v>260</v>
      </c>
      <c r="N261" s="37"/>
      <c r="O261" s="76"/>
      <c r="P261" s="36"/>
      <c r="Q261" s="17"/>
      <c r="R261" s="36"/>
      <c r="S261" s="72"/>
      <c r="T261" s="73"/>
      <c r="U261" s="73"/>
      <c r="V261" s="38"/>
      <c r="W261" s="35"/>
      <c r="X261" s="35"/>
      <c r="Y261" s="20"/>
      <c r="Z261" s="36"/>
      <c r="AA261" s="16"/>
      <c r="AB261" s="39"/>
      <c r="AC261" s="17"/>
      <c r="AD261" s="17"/>
    </row>
    <row r="262" spans="1:30" s="57" customFormat="1" ht="139.5" x14ac:dyDescent="0.35">
      <c r="A262" s="6" t="s">
        <v>992</v>
      </c>
      <c r="B262" s="17" t="s">
        <v>1050</v>
      </c>
      <c r="C262" s="17" t="s">
        <v>1051</v>
      </c>
      <c r="D262" s="17" t="s">
        <v>1051</v>
      </c>
      <c r="E262" s="6" t="s">
        <v>1052</v>
      </c>
      <c r="F262" s="6" t="s">
        <v>45</v>
      </c>
      <c r="G262" s="8">
        <v>0.3</v>
      </c>
      <c r="H262" s="117" t="s">
        <v>40</v>
      </c>
      <c r="I262" s="134" t="s">
        <v>1053</v>
      </c>
      <c r="J262" s="136" t="s">
        <v>42</v>
      </c>
      <c r="K262" s="149" t="str">
        <f t="shared" si="23"/>
        <v>N/A</v>
      </c>
      <c r="L262" s="136" t="s">
        <v>42</v>
      </c>
      <c r="M262" s="34">
        <v>261</v>
      </c>
      <c r="N262" s="15"/>
      <c r="O262" s="76"/>
      <c r="P262" s="36"/>
      <c r="Q262" s="6"/>
      <c r="R262" s="36"/>
      <c r="S262" s="72"/>
      <c r="T262" s="73"/>
      <c r="U262" s="73"/>
      <c r="V262" s="38"/>
      <c r="W262" s="40"/>
      <c r="X262" s="40"/>
      <c r="Y262" s="20"/>
      <c r="Z262" s="36"/>
      <c r="AA262" s="16"/>
      <c r="AB262" s="39"/>
      <c r="AC262" s="16"/>
      <c r="AD262" s="16"/>
    </row>
    <row r="263" spans="1:30" ht="108.5" x14ac:dyDescent="0.35">
      <c r="A263" s="17" t="s">
        <v>992</v>
      </c>
      <c r="B263" s="17" t="s">
        <v>1054</v>
      </c>
      <c r="C263" s="17" t="s">
        <v>1055</v>
      </c>
      <c r="D263" s="17" t="s">
        <v>1056</v>
      </c>
      <c r="E263" s="17" t="s">
        <v>1057</v>
      </c>
      <c r="F263" s="17" t="s">
        <v>45</v>
      </c>
      <c r="G263" s="8" t="s">
        <v>42</v>
      </c>
      <c r="H263" s="117" t="s">
        <v>287</v>
      </c>
      <c r="I263" s="126" t="s">
        <v>649</v>
      </c>
      <c r="J263" s="136" t="s">
        <v>42</v>
      </c>
      <c r="K263" s="149" t="str">
        <f t="shared" si="23"/>
        <v>N/A</v>
      </c>
      <c r="L263" s="136" t="s">
        <v>42</v>
      </c>
      <c r="M263" s="34">
        <v>262</v>
      </c>
      <c r="N263" s="37"/>
      <c r="O263" s="76"/>
      <c r="P263" s="36"/>
      <c r="Q263" s="17"/>
      <c r="R263" s="36"/>
      <c r="S263" s="72"/>
      <c r="T263" s="73"/>
      <c r="U263" s="73"/>
      <c r="V263" s="38"/>
      <c r="W263" s="35"/>
      <c r="X263" s="35"/>
      <c r="Y263" s="17"/>
      <c r="Z263" s="17"/>
      <c r="AA263" s="16"/>
      <c r="AB263" s="39"/>
      <c r="AC263" s="16"/>
      <c r="AD263" s="16"/>
    </row>
    <row r="264" spans="1:30" ht="124" x14ac:dyDescent="0.35">
      <c r="A264" s="17" t="s">
        <v>992</v>
      </c>
      <c r="B264" s="17" t="s">
        <v>1058</v>
      </c>
      <c r="C264" s="17" t="s">
        <v>1059</v>
      </c>
      <c r="D264" s="17" t="s">
        <v>1059</v>
      </c>
      <c r="E264" s="17" t="s">
        <v>1060</v>
      </c>
      <c r="F264" s="17" t="s">
        <v>45</v>
      </c>
      <c r="G264" s="8">
        <v>0.25</v>
      </c>
      <c r="H264" s="117" t="s">
        <v>40</v>
      </c>
      <c r="I264" s="126" t="s">
        <v>1061</v>
      </c>
      <c r="J264" s="136" t="s">
        <v>42</v>
      </c>
      <c r="K264" s="149" t="str">
        <f t="shared" si="23"/>
        <v>N/A</v>
      </c>
      <c r="L264" s="136" t="s">
        <v>42</v>
      </c>
      <c r="M264" s="34">
        <v>263</v>
      </c>
      <c r="N264" s="37"/>
      <c r="O264" s="76"/>
      <c r="P264" s="36"/>
      <c r="Q264" s="17"/>
      <c r="R264" s="36"/>
      <c r="S264" s="72"/>
      <c r="T264" s="73"/>
      <c r="U264" s="73"/>
      <c r="V264" s="38"/>
      <c r="W264" s="35"/>
      <c r="X264" s="35"/>
      <c r="Y264" s="20"/>
      <c r="Z264" s="36"/>
      <c r="AA264" s="16"/>
      <c r="AB264" s="39"/>
      <c r="AC264" s="16"/>
      <c r="AD264" s="16"/>
    </row>
    <row r="265" spans="1:30" s="57" customFormat="1" ht="77.5" x14ac:dyDescent="0.35">
      <c r="A265" s="6" t="s">
        <v>992</v>
      </c>
      <c r="B265" s="17" t="s">
        <v>1062</v>
      </c>
      <c r="C265" s="17" t="s">
        <v>1063</v>
      </c>
      <c r="D265" s="6" t="s">
        <v>1064</v>
      </c>
      <c r="E265" s="6" t="s">
        <v>1065</v>
      </c>
      <c r="F265" s="6" t="s">
        <v>45</v>
      </c>
      <c r="G265" s="8" t="s">
        <v>42</v>
      </c>
      <c r="H265" s="117" t="s">
        <v>287</v>
      </c>
      <c r="I265" s="134" t="s">
        <v>649</v>
      </c>
      <c r="J265" s="136" t="s">
        <v>42</v>
      </c>
      <c r="K265" s="149" t="str">
        <f t="shared" si="23"/>
        <v>N/A</v>
      </c>
      <c r="L265" s="136" t="s">
        <v>42</v>
      </c>
      <c r="M265" s="34">
        <v>264</v>
      </c>
      <c r="N265" s="15"/>
      <c r="O265" s="76"/>
      <c r="P265" s="36"/>
      <c r="Q265" s="6"/>
      <c r="R265" s="36"/>
      <c r="S265" s="72"/>
      <c r="T265" s="73"/>
      <c r="U265" s="73"/>
      <c r="V265" s="38"/>
      <c r="W265" s="40"/>
      <c r="X265" s="40"/>
      <c r="Y265" s="20"/>
      <c r="Z265" s="36"/>
      <c r="AA265" s="16"/>
      <c r="AB265" s="39"/>
      <c r="AC265" s="16"/>
      <c r="AD265" s="16"/>
    </row>
    <row r="266" spans="1:30" ht="77.5" x14ac:dyDescent="0.35">
      <c r="A266" s="17" t="s">
        <v>992</v>
      </c>
      <c r="B266" s="17" t="s">
        <v>1066</v>
      </c>
      <c r="C266" s="17" t="s">
        <v>1067</v>
      </c>
      <c r="D266" s="17" t="s">
        <v>1068</v>
      </c>
      <c r="E266" s="17" t="s">
        <v>1069</v>
      </c>
      <c r="F266" s="17" t="s">
        <v>45</v>
      </c>
      <c r="G266" s="8" t="s">
        <v>42</v>
      </c>
      <c r="H266" s="117" t="s">
        <v>287</v>
      </c>
      <c r="I266" s="126" t="s">
        <v>649</v>
      </c>
      <c r="J266" s="136" t="s">
        <v>42</v>
      </c>
      <c r="K266" s="149" t="str">
        <f t="shared" si="23"/>
        <v>N/A</v>
      </c>
      <c r="L266" s="136" t="s">
        <v>42</v>
      </c>
      <c r="M266" s="34">
        <v>265</v>
      </c>
      <c r="N266" s="37"/>
      <c r="O266" s="76"/>
      <c r="P266" s="36"/>
      <c r="Q266" s="17"/>
      <c r="R266" s="36"/>
      <c r="S266" s="72"/>
      <c r="T266" s="73"/>
      <c r="U266" s="73"/>
      <c r="V266" s="38"/>
      <c r="W266" s="35"/>
      <c r="X266" s="35"/>
      <c r="Y266" s="20"/>
      <c r="Z266" s="36"/>
      <c r="AA266" s="16"/>
      <c r="AB266" s="39"/>
      <c r="AC266" s="16"/>
      <c r="AD266" s="16"/>
    </row>
    <row r="267" spans="1:30" ht="93" x14ac:dyDescent="0.35">
      <c r="A267" s="17" t="s">
        <v>992</v>
      </c>
      <c r="B267" s="17" t="s">
        <v>1070</v>
      </c>
      <c r="C267" s="17" t="s">
        <v>1071</v>
      </c>
      <c r="D267" s="17" t="s">
        <v>1071</v>
      </c>
      <c r="E267" s="17" t="s">
        <v>1072</v>
      </c>
      <c r="F267" s="17" t="s">
        <v>45</v>
      </c>
      <c r="G267" s="8" t="s">
        <v>42</v>
      </c>
      <c r="H267" s="117" t="s">
        <v>287</v>
      </c>
      <c r="I267" s="126" t="s">
        <v>649</v>
      </c>
      <c r="J267" s="136" t="s">
        <v>42</v>
      </c>
      <c r="K267" s="149" t="str">
        <f t="shared" si="23"/>
        <v>N/A</v>
      </c>
      <c r="L267" s="136" t="s">
        <v>42</v>
      </c>
      <c r="M267" s="34">
        <v>266</v>
      </c>
      <c r="N267" s="37"/>
      <c r="O267" s="76"/>
      <c r="P267" s="36"/>
      <c r="Q267" s="17"/>
      <c r="R267" s="36"/>
      <c r="S267" s="72"/>
      <c r="T267" s="73"/>
      <c r="U267" s="73"/>
      <c r="V267" s="38"/>
      <c r="W267" s="35"/>
      <c r="X267" s="35"/>
      <c r="Y267" s="20"/>
      <c r="Z267" s="36"/>
      <c r="AA267" s="16"/>
      <c r="AB267" s="39"/>
      <c r="AC267" s="16"/>
      <c r="AD267" s="16"/>
    </row>
    <row r="268" spans="1:30" ht="124" x14ac:dyDescent="0.35">
      <c r="A268" s="6" t="s">
        <v>992</v>
      </c>
      <c r="B268" s="17" t="s">
        <v>1073</v>
      </c>
      <c r="C268" s="17" t="s">
        <v>1074</v>
      </c>
      <c r="D268" s="6" t="s">
        <v>1048</v>
      </c>
      <c r="E268" s="6" t="s">
        <v>1075</v>
      </c>
      <c r="F268" s="6" t="s">
        <v>45</v>
      </c>
      <c r="G268" s="8" t="s">
        <v>42</v>
      </c>
      <c r="H268" s="117" t="s">
        <v>287</v>
      </c>
      <c r="I268" s="134" t="s">
        <v>649</v>
      </c>
      <c r="J268" s="136" t="s">
        <v>42</v>
      </c>
      <c r="K268" s="149" t="str">
        <f t="shared" si="23"/>
        <v>N/A</v>
      </c>
      <c r="L268" s="136" t="s">
        <v>42</v>
      </c>
      <c r="M268" s="34">
        <v>267</v>
      </c>
      <c r="N268" s="37"/>
      <c r="O268" s="76"/>
      <c r="P268" s="36"/>
      <c r="Q268" s="17"/>
      <c r="R268" s="36"/>
      <c r="S268" s="72"/>
      <c r="T268" s="73"/>
      <c r="U268" s="73"/>
      <c r="V268" s="38"/>
      <c r="W268" s="35"/>
      <c r="X268" s="35"/>
      <c r="Y268" s="20"/>
      <c r="Z268" s="36"/>
      <c r="AA268" s="16"/>
      <c r="AB268" s="39"/>
      <c r="AC268" s="16"/>
      <c r="AD268" s="16"/>
    </row>
    <row r="269" spans="1:30" ht="124" x14ac:dyDescent="0.35">
      <c r="A269" s="17" t="s">
        <v>992</v>
      </c>
      <c r="B269" s="17" t="s">
        <v>1076</v>
      </c>
      <c r="C269" s="17" t="s">
        <v>1077</v>
      </c>
      <c r="D269" s="17" t="s">
        <v>1078</v>
      </c>
      <c r="E269" s="17" t="s">
        <v>1079</v>
      </c>
      <c r="F269" s="17" t="s">
        <v>45</v>
      </c>
      <c r="G269" s="8">
        <v>6.25E-2</v>
      </c>
      <c r="H269" s="117" t="s">
        <v>40</v>
      </c>
      <c r="I269" s="126" t="s">
        <v>1080</v>
      </c>
      <c r="J269" s="137" t="s">
        <v>42</v>
      </c>
      <c r="K269" s="149" t="str">
        <f>IF(J269="N/A","N/A")</f>
        <v>N/A</v>
      </c>
      <c r="L269" s="137" t="s">
        <v>42</v>
      </c>
      <c r="M269" s="34">
        <v>268</v>
      </c>
      <c r="N269" s="37"/>
      <c r="O269" s="76"/>
      <c r="P269" s="36"/>
      <c r="Q269" s="17"/>
      <c r="R269" s="36"/>
      <c r="S269" s="72"/>
      <c r="T269" s="73"/>
      <c r="U269" s="73"/>
      <c r="V269" s="38"/>
      <c r="W269" s="35"/>
      <c r="X269" s="35"/>
      <c r="Y269" s="36"/>
      <c r="Z269" s="17"/>
      <c r="AA269" s="16"/>
      <c r="AB269" s="39"/>
      <c r="AC269" s="16"/>
      <c r="AD269" s="16"/>
    </row>
    <row r="270" spans="1:30" s="57" customFormat="1" ht="77.5" x14ac:dyDescent="0.35">
      <c r="A270" s="17" t="s">
        <v>992</v>
      </c>
      <c r="B270" s="17" t="s">
        <v>1076</v>
      </c>
      <c r="C270" s="17" t="s">
        <v>1081</v>
      </c>
      <c r="D270" s="17" t="s">
        <v>1078</v>
      </c>
      <c r="E270" s="17" t="s">
        <v>1082</v>
      </c>
      <c r="F270" s="17" t="s">
        <v>45</v>
      </c>
      <c r="G270" s="8" t="s">
        <v>42</v>
      </c>
      <c r="H270" s="117" t="s">
        <v>287</v>
      </c>
      <c r="I270" s="126" t="s">
        <v>1083</v>
      </c>
      <c r="J270" s="136" t="s">
        <v>42</v>
      </c>
      <c r="K270" s="149" t="str">
        <f t="shared" ref="K270:K276" si="24">IF(J270="N/A","N/A")</f>
        <v>N/A</v>
      </c>
      <c r="L270" s="136" t="s">
        <v>42</v>
      </c>
      <c r="M270" s="34">
        <v>269</v>
      </c>
      <c r="N270" s="15"/>
      <c r="O270" s="76"/>
      <c r="P270" s="36"/>
      <c r="Q270" s="6"/>
      <c r="R270" s="36"/>
      <c r="S270" s="72"/>
      <c r="T270" s="73"/>
      <c r="U270" s="73"/>
      <c r="V270" s="38"/>
      <c r="W270" s="40"/>
      <c r="X270" s="40"/>
      <c r="Y270" s="20"/>
      <c r="Z270" s="36"/>
      <c r="AA270" s="16"/>
      <c r="AB270" s="39"/>
      <c r="AC270" s="16"/>
      <c r="AD270" s="16"/>
    </row>
    <row r="271" spans="1:30" ht="93" x14ac:dyDescent="0.35">
      <c r="A271" s="17" t="s">
        <v>992</v>
      </c>
      <c r="B271" s="17" t="s">
        <v>1084</v>
      </c>
      <c r="C271" s="17" t="s">
        <v>1085</v>
      </c>
      <c r="D271" s="17" t="s">
        <v>1086</v>
      </c>
      <c r="E271" s="17" t="s">
        <v>1087</v>
      </c>
      <c r="F271" s="17" t="s">
        <v>45</v>
      </c>
      <c r="G271" s="8" t="s">
        <v>42</v>
      </c>
      <c r="H271" s="117" t="s">
        <v>287</v>
      </c>
      <c r="I271" s="126" t="s">
        <v>649</v>
      </c>
      <c r="J271" s="136" t="s">
        <v>42</v>
      </c>
      <c r="K271" s="149" t="str">
        <f>IF(J271="N/A","N/A")</f>
        <v>N/A</v>
      </c>
      <c r="L271" s="136" t="s">
        <v>42</v>
      </c>
      <c r="M271" s="34">
        <v>270</v>
      </c>
      <c r="N271" s="37"/>
      <c r="O271" s="76"/>
      <c r="P271" s="36"/>
      <c r="Q271" s="17"/>
      <c r="R271" s="36"/>
      <c r="S271" s="72"/>
      <c r="T271" s="73"/>
      <c r="U271" s="73"/>
      <c r="V271" s="38"/>
      <c r="W271" s="35"/>
      <c r="X271" s="35"/>
      <c r="Y271" s="20"/>
      <c r="Z271" s="36"/>
      <c r="AA271" s="16"/>
      <c r="AB271" s="39"/>
      <c r="AC271" s="16"/>
      <c r="AD271" s="16"/>
    </row>
    <row r="272" spans="1:30" s="57" customFormat="1" ht="62" x14ac:dyDescent="0.35">
      <c r="A272" s="17" t="s">
        <v>992</v>
      </c>
      <c r="B272" s="17" t="s">
        <v>1084</v>
      </c>
      <c r="C272" s="17" t="s">
        <v>1088</v>
      </c>
      <c r="D272" s="17" t="s">
        <v>1086</v>
      </c>
      <c r="E272" s="17" t="s">
        <v>1089</v>
      </c>
      <c r="F272" s="17" t="s">
        <v>45</v>
      </c>
      <c r="G272" s="8" t="s">
        <v>42</v>
      </c>
      <c r="H272" s="117" t="s">
        <v>287</v>
      </c>
      <c r="I272" s="126" t="s">
        <v>649</v>
      </c>
      <c r="J272" s="136" t="s">
        <v>42</v>
      </c>
      <c r="K272" s="149" t="str">
        <f>IF(J272="N/A","N/A")</f>
        <v>N/A</v>
      </c>
      <c r="L272" s="136" t="s">
        <v>42</v>
      </c>
      <c r="M272" s="34">
        <v>271</v>
      </c>
      <c r="N272" s="15"/>
      <c r="O272" s="76"/>
      <c r="P272" s="36"/>
      <c r="Q272" s="6"/>
      <c r="R272" s="36"/>
      <c r="S272" s="72"/>
      <c r="T272" s="73"/>
      <c r="U272" s="73"/>
      <c r="V272" s="38"/>
      <c r="W272" s="40"/>
      <c r="X272" s="40"/>
      <c r="Y272" s="20"/>
      <c r="Z272" s="36"/>
      <c r="AA272" s="16"/>
      <c r="AB272" s="39"/>
      <c r="AC272" s="16"/>
      <c r="AD272" s="16"/>
    </row>
    <row r="273" spans="1:30" ht="62" x14ac:dyDescent="0.35">
      <c r="A273" s="6" t="s">
        <v>992</v>
      </c>
      <c r="B273" s="17" t="s">
        <v>1084</v>
      </c>
      <c r="C273" s="17" t="s">
        <v>1090</v>
      </c>
      <c r="D273" s="17" t="s">
        <v>1086</v>
      </c>
      <c r="E273" s="6" t="s">
        <v>1091</v>
      </c>
      <c r="F273" s="6" t="s">
        <v>45</v>
      </c>
      <c r="G273" s="8" t="s">
        <v>42</v>
      </c>
      <c r="H273" s="117" t="s">
        <v>287</v>
      </c>
      <c r="I273" s="134" t="s">
        <v>649</v>
      </c>
      <c r="J273" s="136" t="s">
        <v>42</v>
      </c>
      <c r="K273" s="149" t="str">
        <f t="shared" si="24"/>
        <v>N/A</v>
      </c>
      <c r="L273" s="136" t="s">
        <v>42</v>
      </c>
      <c r="M273" s="34">
        <v>272</v>
      </c>
      <c r="N273" s="37"/>
      <c r="O273" s="76"/>
      <c r="P273" s="36"/>
      <c r="Q273" s="17"/>
      <c r="R273" s="36"/>
      <c r="S273" s="72"/>
      <c r="T273" s="73"/>
      <c r="U273" s="73"/>
      <c r="V273" s="38"/>
      <c r="W273" s="35"/>
      <c r="X273" s="35"/>
      <c r="Y273" s="20"/>
      <c r="Z273" s="36"/>
      <c r="AA273" s="16"/>
      <c r="AB273" s="39"/>
      <c r="AC273" s="16"/>
      <c r="AD273" s="16"/>
    </row>
    <row r="274" spans="1:30" ht="93" x14ac:dyDescent="0.35">
      <c r="A274" s="17" t="s">
        <v>992</v>
      </c>
      <c r="B274" s="17" t="s">
        <v>1084</v>
      </c>
      <c r="C274" s="17" t="s">
        <v>1092</v>
      </c>
      <c r="D274" s="17" t="s">
        <v>1086</v>
      </c>
      <c r="E274" s="17" t="s">
        <v>1093</v>
      </c>
      <c r="F274" s="17" t="s">
        <v>45</v>
      </c>
      <c r="G274" s="8" t="s">
        <v>42</v>
      </c>
      <c r="H274" s="117" t="s">
        <v>287</v>
      </c>
      <c r="I274" s="126" t="s">
        <v>649</v>
      </c>
      <c r="J274" s="136" t="s">
        <v>42</v>
      </c>
      <c r="K274" s="149" t="str">
        <f>IF(J274="N/A","N/A")</f>
        <v>N/A</v>
      </c>
      <c r="L274" s="136" t="s">
        <v>42</v>
      </c>
      <c r="M274" s="34">
        <v>273</v>
      </c>
      <c r="N274" s="37"/>
      <c r="O274" s="76"/>
      <c r="P274" s="36"/>
      <c r="Q274" s="17"/>
      <c r="R274" s="36"/>
      <c r="S274" s="72"/>
      <c r="T274" s="73"/>
      <c r="U274" s="73"/>
      <c r="V274" s="38"/>
      <c r="W274" s="35"/>
      <c r="X274" s="35"/>
      <c r="Y274" s="20"/>
      <c r="Z274" s="36"/>
      <c r="AA274" s="16"/>
      <c r="AB274" s="39"/>
      <c r="AC274" s="16"/>
      <c r="AD274" s="16"/>
    </row>
    <row r="275" spans="1:30" ht="139.5" x14ac:dyDescent="0.35">
      <c r="A275" s="6" t="s">
        <v>992</v>
      </c>
      <c r="B275" s="17" t="s">
        <v>1094</v>
      </c>
      <c r="C275" s="17" t="s">
        <v>1095</v>
      </c>
      <c r="D275" s="6" t="s">
        <v>1096</v>
      </c>
      <c r="E275" s="6" t="s">
        <v>1097</v>
      </c>
      <c r="F275" s="6" t="s">
        <v>45</v>
      </c>
      <c r="G275" s="8">
        <v>0.2</v>
      </c>
      <c r="H275" s="117" t="s">
        <v>40</v>
      </c>
      <c r="I275" s="134" t="s">
        <v>1053</v>
      </c>
      <c r="J275" s="136" t="s">
        <v>42</v>
      </c>
      <c r="K275" s="149" t="str">
        <f>IF(J275="N/A","N/A")</f>
        <v>N/A</v>
      </c>
      <c r="L275" s="136" t="s">
        <v>42</v>
      </c>
      <c r="M275" s="34">
        <v>274</v>
      </c>
      <c r="N275" s="37"/>
      <c r="O275" s="76"/>
      <c r="P275" s="36"/>
      <c r="Q275" s="17"/>
      <c r="R275" s="36"/>
      <c r="S275" s="72"/>
      <c r="T275" s="73"/>
      <c r="U275" s="73"/>
      <c r="V275" s="38"/>
      <c r="W275" s="35"/>
      <c r="X275" s="35"/>
      <c r="Y275" s="20"/>
      <c r="Z275" s="36"/>
      <c r="AA275" s="16"/>
      <c r="AB275" s="39"/>
      <c r="AC275" s="16"/>
      <c r="AD275" s="16"/>
    </row>
    <row r="276" spans="1:30" ht="108.5" x14ac:dyDescent="0.35">
      <c r="A276" s="17" t="s">
        <v>992</v>
      </c>
      <c r="B276" s="17" t="s">
        <v>1098</v>
      </c>
      <c r="C276" s="17" t="s">
        <v>1099</v>
      </c>
      <c r="D276" s="17" t="s">
        <v>1099</v>
      </c>
      <c r="E276" s="17" t="s">
        <v>1100</v>
      </c>
      <c r="F276" s="17" t="s">
        <v>45</v>
      </c>
      <c r="G276" s="8">
        <v>0.375</v>
      </c>
      <c r="H276" s="117" t="s">
        <v>40</v>
      </c>
      <c r="I276" s="126" t="s">
        <v>1101</v>
      </c>
      <c r="J276" s="136" t="s">
        <v>42</v>
      </c>
      <c r="K276" s="149" t="str">
        <f t="shared" si="24"/>
        <v>N/A</v>
      </c>
      <c r="L276" s="136" t="s">
        <v>42</v>
      </c>
      <c r="M276" s="34">
        <v>275</v>
      </c>
      <c r="N276" s="37"/>
      <c r="O276" s="76"/>
      <c r="P276" s="36"/>
      <c r="Q276" s="17"/>
      <c r="R276" s="36"/>
      <c r="S276" s="72"/>
      <c r="T276" s="73"/>
      <c r="U276" s="73"/>
      <c r="V276" s="38"/>
      <c r="W276" s="35"/>
      <c r="X276" s="35"/>
      <c r="Y276" s="20"/>
      <c r="Z276" s="36"/>
      <c r="AA276" s="16"/>
      <c r="AB276" s="39"/>
      <c r="AC276" s="16"/>
      <c r="AD276" s="16"/>
    </row>
    <row r="277" spans="1:30" ht="93" x14ac:dyDescent="0.35">
      <c r="A277" s="17" t="s">
        <v>992</v>
      </c>
      <c r="B277" s="17" t="s">
        <v>1102</v>
      </c>
      <c r="C277" s="17" t="s">
        <v>1059</v>
      </c>
      <c r="D277" s="17" t="s">
        <v>1059</v>
      </c>
      <c r="E277" s="17" t="s">
        <v>1103</v>
      </c>
      <c r="F277" s="17" t="s">
        <v>45</v>
      </c>
      <c r="G277" s="8">
        <v>0.2</v>
      </c>
      <c r="H277" s="117" t="s">
        <v>40</v>
      </c>
      <c r="I277" s="126" t="s">
        <v>1104</v>
      </c>
      <c r="J277" s="136" t="s">
        <v>42</v>
      </c>
      <c r="K277" s="149" t="str">
        <f t="shared" ref="K277:K282" si="25">IF(J277="N/A","N/A")</f>
        <v>N/A</v>
      </c>
      <c r="L277" s="136" t="s">
        <v>42</v>
      </c>
      <c r="M277" s="34">
        <v>276</v>
      </c>
      <c r="N277" s="37"/>
      <c r="O277" s="76"/>
      <c r="P277" s="36"/>
      <c r="Q277" s="17"/>
      <c r="R277" s="36"/>
      <c r="S277" s="72"/>
      <c r="T277" s="73"/>
      <c r="U277" s="73"/>
      <c r="V277" s="38"/>
      <c r="W277" s="35"/>
      <c r="X277" s="35"/>
      <c r="Y277" s="20"/>
      <c r="Z277" s="36"/>
      <c r="AA277" s="16"/>
      <c r="AB277" s="39"/>
      <c r="AC277" s="16"/>
      <c r="AD277" s="16"/>
    </row>
    <row r="278" spans="1:30" s="57" customFormat="1" ht="62" x14ac:dyDescent="0.35">
      <c r="A278" s="17" t="s">
        <v>992</v>
      </c>
      <c r="B278" s="17" t="s">
        <v>1105</v>
      </c>
      <c r="C278" s="17" t="s">
        <v>1035</v>
      </c>
      <c r="D278" s="17" t="s">
        <v>1035</v>
      </c>
      <c r="E278" s="17" t="s">
        <v>1106</v>
      </c>
      <c r="F278" s="17" t="s">
        <v>45</v>
      </c>
      <c r="G278" s="8" t="s">
        <v>42</v>
      </c>
      <c r="H278" s="117" t="s">
        <v>287</v>
      </c>
      <c r="I278" s="126" t="s">
        <v>649</v>
      </c>
      <c r="J278" s="136" t="s">
        <v>42</v>
      </c>
      <c r="K278" s="149" t="str">
        <f t="shared" si="25"/>
        <v>N/A</v>
      </c>
      <c r="L278" s="136" t="s">
        <v>42</v>
      </c>
      <c r="M278" s="34">
        <v>277</v>
      </c>
      <c r="N278" s="15"/>
      <c r="O278" s="76"/>
      <c r="P278" s="36"/>
      <c r="Q278" s="6"/>
      <c r="R278" s="36"/>
      <c r="S278" s="72"/>
      <c r="T278" s="73"/>
      <c r="U278" s="73"/>
      <c r="V278" s="38"/>
      <c r="W278" s="40"/>
      <c r="X278" s="40"/>
      <c r="Y278" s="20"/>
      <c r="Z278" s="36"/>
      <c r="AA278" s="16"/>
      <c r="AB278" s="39"/>
      <c r="AC278" s="16"/>
      <c r="AD278" s="16"/>
    </row>
    <row r="279" spans="1:30" s="57" customFormat="1" ht="46.5" x14ac:dyDescent="0.35">
      <c r="A279" s="17" t="s">
        <v>992</v>
      </c>
      <c r="B279" s="17" t="s">
        <v>1107</v>
      </c>
      <c r="C279" s="17" t="s">
        <v>1108</v>
      </c>
      <c r="D279" s="17" t="s">
        <v>1109</v>
      </c>
      <c r="E279" s="17" t="s">
        <v>1110</v>
      </c>
      <c r="F279" s="17" t="s">
        <v>39</v>
      </c>
      <c r="G279" s="8">
        <v>0.375</v>
      </c>
      <c r="H279" s="117" t="s">
        <v>40</v>
      </c>
      <c r="I279" s="126" t="s">
        <v>1111</v>
      </c>
      <c r="J279" s="136" t="s">
        <v>42</v>
      </c>
      <c r="K279" s="149" t="str">
        <f t="shared" si="25"/>
        <v>N/A</v>
      </c>
      <c r="L279" s="136" t="s">
        <v>42</v>
      </c>
      <c r="M279" s="34">
        <v>278</v>
      </c>
      <c r="N279" s="15"/>
      <c r="O279" s="76"/>
      <c r="P279" s="36"/>
      <c r="Q279" s="6"/>
      <c r="R279" s="36"/>
      <c r="S279" s="72"/>
      <c r="T279" s="73"/>
      <c r="U279" s="73"/>
      <c r="V279" s="38"/>
      <c r="W279" s="40"/>
      <c r="X279" s="40"/>
      <c r="Y279" s="20"/>
      <c r="Z279" s="36"/>
      <c r="AA279" s="16"/>
      <c r="AB279" s="39"/>
      <c r="AC279" s="16"/>
      <c r="AD279" s="16"/>
    </row>
    <row r="280" spans="1:30" ht="170.5" x14ac:dyDescent="0.35">
      <c r="A280" s="17" t="s">
        <v>992</v>
      </c>
      <c r="B280" s="17" t="s">
        <v>1107</v>
      </c>
      <c r="C280" s="17" t="s">
        <v>1112</v>
      </c>
      <c r="D280" s="17" t="s">
        <v>1109</v>
      </c>
      <c r="E280" s="17" t="s">
        <v>1113</v>
      </c>
      <c r="F280" s="17" t="s">
        <v>39</v>
      </c>
      <c r="G280" s="8">
        <v>0.83333333333333337</v>
      </c>
      <c r="H280" s="117" t="s">
        <v>40</v>
      </c>
      <c r="I280" s="126" t="s">
        <v>1114</v>
      </c>
      <c r="J280" s="136" t="s">
        <v>42</v>
      </c>
      <c r="K280" s="149" t="str">
        <f t="shared" si="25"/>
        <v>N/A</v>
      </c>
      <c r="L280" s="136" t="s">
        <v>42</v>
      </c>
      <c r="M280" s="34">
        <v>279</v>
      </c>
      <c r="N280" s="37"/>
      <c r="O280" s="76"/>
      <c r="P280" s="36"/>
      <c r="Q280" s="17"/>
      <c r="R280" s="36"/>
      <c r="S280" s="72"/>
      <c r="T280" s="73"/>
      <c r="U280" s="73"/>
      <c r="V280" s="38"/>
      <c r="W280" s="35"/>
      <c r="X280" s="35"/>
      <c r="Y280" s="20"/>
      <c r="Z280" s="36"/>
      <c r="AA280" s="16"/>
      <c r="AB280" s="39"/>
      <c r="AC280" s="16"/>
      <c r="AD280" s="16"/>
    </row>
    <row r="281" spans="1:30" ht="31" x14ac:dyDescent="0.35">
      <c r="A281" s="6" t="s">
        <v>992</v>
      </c>
      <c r="B281" s="17" t="s">
        <v>1107</v>
      </c>
      <c r="C281" s="17" t="s">
        <v>1115</v>
      </c>
      <c r="D281" s="17" t="s">
        <v>1109</v>
      </c>
      <c r="E281" s="6" t="s">
        <v>1116</v>
      </c>
      <c r="F281" s="6" t="s">
        <v>45</v>
      </c>
      <c r="G281" s="8" t="s">
        <v>42</v>
      </c>
      <c r="H281" s="117" t="s">
        <v>287</v>
      </c>
      <c r="I281" s="134" t="s">
        <v>649</v>
      </c>
      <c r="J281" s="136" t="s">
        <v>42</v>
      </c>
      <c r="K281" s="149" t="str">
        <f t="shared" si="25"/>
        <v>N/A</v>
      </c>
      <c r="L281" s="136" t="s">
        <v>42</v>
      </c>
      <c r="M281" s="34">
        <v>280</v>
      </c>
      <c r="N281" s="37"/>
      <c r="O281" s="76"/>
      <c r="P281" s="36"/>
      <c r="Q281" s="17"/>
      <c r="R281" s="36"/>
      <c r="S281" s="72"/>
      <c r="T281" s="73"/>
      <c r="U281" s="73"/>
      <c r="V281" s="38"/>
      <c r="W281" s="35"/>
      <c r="X281" s="35"/>
      <c r="Y281" s="20"/>
      <c r="Z281" s="36"/>
      <c r="AA281" s="72"/>
      <c r="AB281" s="39"/>
      <c r="AC281" s="72"/>
      <c r="AD281" s="72"/>
    </row>
    <row r="282" spans="1:30" ht="170.5" x14ac:dyDescent="0.35">
      <c r="A282" s="6" t="s">
        <v>992</v>
      </c>
      <c r="B282" s="17" t="s">
        <v>1117</v>
      </c>
      <c r="C282" s="17" t="s">
        <v>1118</v>
      </c>
      <c r="D282" s="6" t="s">
        <v>1119</v>
      </c>
      <c r="E282" s="6" t="s">
        <v>1120</v>
      </c>
      <c r="F282" s="6" t="s">
        <v>45</v>
      </c>
      <c r="G282" s="8">
        <v>0.2</v>
      </c>
      <c r="H282" s="117" t="s">
        <v>40</v>
      </c>
      <c r="I282" s="134" t="s">
        <v>1121</v>
      </c>
      <c r="J282" s="136" t="s">
        <v>42</v>
      </c>
      <c r="K282" s="149" t="str">
        <f t="shared" si="25"/>
        <v>N/A</v>
      </c>
      <c r="L282" s="136" t="s">
        <v>42</v>
      </c>
      <c r="M282" s="34">
        <v>281</v>
      </c>
      <c r="N282" s="37"/>
      <c r="O282" s="76"/>
      <c r="P282" s="36"/>
      <c r="Q282" s="17"/>
      <c r="R282" s="36"/>
      <c r="S282" s="72"/>
      <c r="T282" s="73"/>
      <c r="U282" s="73"/>
      <c r="V282" s="38"/>
      <c r="W282" s="35"/>
      <c r="X282" s="35"/>
      <c r="Y282" s="20"/>
      <c r="Z282" s="36"/>
      <c r="AA282" s="16"/>
      <c r="AB282" s="39"/>
      <c r="AC282" s="17"/>
      <c r="AD282" s="17"/>
    </row>
    <row r="283" spans="1:30" ht="77.5" x14ac:dyDescent="0.35">
      <c r="A283" s="17" t="s">
        <v>992</v>
      </c>
      <c r="B283" s="17" t="s">
        <v>1122</v>
      </c>
      <c r="C283" s="17" t="s">
        <v>1123</v>
      </c>
      <c r="D283" s="17" t="s">
        <v>1078</v>
      </c>
      <c r="E283" s="17" t="s">
        <v>1124</v>
      </c>
      <c r="F283" s="17" t="s">
        <v>45</v>
      </c>
      <c r="G283" s="8" t="s">
        <v>42</v>
      </c>
      <c r="H283" s="117" t="s">
        <v>287</v>
      </c>
      <c r="I283" s="126" t="s">
        <v>1125</v>
      </c>
      <c r="J283" s="137" t="s">
        <v>42</v>
      </c>
      <c r="K283" s="149" t="str">
        <f>IF(J283="N/A","N/A")</f>
        <v>N/A</v>
      </c>
      <c r="L283" s="137" t="s">
        <v>42</v>
      </c>
      <c r="M283" s="34">
        <v>282</v>
      </c>
      <c r="N283" s="37"/>
      <c r="O283" s="76"/>
      <c r="P283" s="36"/>
      <c r="Q283" s="17"/>
      <c r="R283" s="36"/>
      <c r="S283" s="72"/>
      <c r="T283" s="73"/>
      <c r="U283" s="73"/>
      <c r="V283" s="38"/>
      <c r="W283" s="35"/>
      <c r="X283" s="35"/>
      <c r="Y283" s="20"/>
      <c r="Z283" s="36"/>
      <c r="AA283" s="16"/>
      <c r="AB283" s="39"/>
      <c r="AC283" s="16"/>
      <c r="AD283" s="16"/>
    </row>
    <row r="284" spans="1:30" ht="186" x14ac:dyDescent="0.35">
      <c r="A284" s="17" t="s">
        <v>992</v>
      </c>
      <c r="B284" s="17" t="s">
        <v>1122</v>
      </c>
      <c r="C284" s="17" t="s">
        <v>1126</v>
      </c>
      <c r="D284" s="17" t="s">
        <v>1078</v>
      </c>
      <c r="E284" s="75" t="s">
        <v>1127</v>
      </c>
      <c r="F284" s="17" t="s">
        <v>45</v>
      </c>
      <c r="G284" s="8" t="s">
        <v>42</v>
      </c>
      <c r="H284" s="117" t="s">
        <v>287</v>
      </c>
      <c r="I284" s="126" t="s">
        <v>1128</v>
      </c>
      <c r="J284" s="136" t="s">
        <v>42</v>
      </c>
      <c r="K284" s="149" t="str">
        <f>IF(J284="N/A","N/A")</f>
        <v>N/A</v>
      </c>
      <c r="L284" s="136" t="s">
        <v>42</v>
      </c>
      <c r="M284" s="34">
        <v>283</v>
      </c>
      <c r="N284" s="37"/>
      <c r="O284" s="76"/>
      <c r="P284" s="36"/>
      <c r="Q284" s="17"/>
      <c r="R284" s="36"/>
      <c r="S284" s="72"/>
      <c r="T284" s="73"/>
      <c r="U284" s="73"/>
      <c r="V284" s="38"/>
      <c r="W284" s="35"/>
      <c r="X284" s="35"/>
      <c r="Y284" s="20"/>
      <c r="Z284" s="36"/>
      <c r="AA284" s="16"/>
      <c r="AB284" s="39"/>
      <c r="AC284" s="16"/>
      <c r="AD284" s="16"/>
    </row>
    <row r="285" spans="1:30" ht="139.5" x14ac:dyDescent="0.35">
      <c r="A285" s="17" t="s">
        <v>992</v>
      </c>
      <c r="B285" s="17" t="s">
        <v>1129</v>
      </c>
      <c r="C285" s="17" t="s">
        <v>1130</v>
      </c>
      <c r="D285" s="17" t="s">
        <v>1059</v>
      </c>
      <c r="E285" s="17" t="s">
        <v>1131</v>
      </c>
      <c r="F285" s="17" t="s">
        <v>45</v>
      </c>
      <c r="G285" s="8">
        <v>0.5</v>
      </c>
      <c r="H285" s="117" t="s">
        <v>40</v>
      </c>
      <c r="I285" s="126" t="s">
        <v>1132</v>
      </c>
      <c r="J285" s="136" t="s">
        <v>42</v>
      </c>
      <c r="K285" s="149" t="str">
        <f>IF(J285="N/A","N/A")</f>
        <v>N/A</v>
      </c>
      <c r="L285" s="136" t="s">
        <v>42</v>
      </c>
      <c r="M285" s="34">
        <v>284</v>
      </c>
      <c r="N285" s="37"/>
      <c r="O285" s="76"/>
      <c r="P285" s="36"/>
      <c r="Q285" s="17"/>
      <c r="R285" s="36"/>
      <c r="S285" s="72"/>
      <c r="T285" s="73"/>
      <c r="U285" s="73"/>
      <c r="V285" s="38"/>
      <c r="W285" s="35"/>
      <c r="X285" s="35"/>
      <c r="Y285" s="20"/>
      <c r="Z285" s="36"/>
      <c r="AA285" s="16"/>
      <c r="AB285" s="39"/>
      <c r="AC285" s="16"/>
      <c r="AD285" s="16"/>
    </row>
    <row r="286" spans="1:30" ht="139.5" x14ac:dyDescent="0.35">
      <c r="A286" s="17" t="s">
        <v>992</v>
      </c>
      <c r="B286" s="17" t="s">
        <v>1133</v>
      </c>
      <c r="C286" s="17" t="s">
        <v>1134</v>
      </c>
      <c r="D286" s="17" t="s">
        <v>1135</v>
      </c>
      <c r="E286" s="17" t="s">
        <v>1136</v>
      </c>
      <c r="F286" s="17" t="s">
        <v>45</v>
      </c>
      <c r="G286" s="8">
        <v>0.16666666666666666</v>
      </c>
      <c r="H286" s="117" t="s">
        <v>40</v>
      </c>
      <c r="I286" s="126" t="s">
        <v>1137</v>
      </c>
      <c r="J286" s="136" t="s">
        <v>42</v>
      </c>
      <c r="K286" s="149" t="str">
        <f>IF(J286="N/A","N/A")</f>
        <v>N/A</v>
      </c>
      <c r="L286" s="136" t="s">
        <v>42</v>
      </c>
      <c r="M286" s="34">
        <v>285</v>
      </c>
      <c r="N286" s="37"/>
      <c r="O286" s="76"/>
      <c r="P286" s="36"/>
      <c r="Q286" s="17"/>
      <c r="R286" s="36"/>
      <c r="S286" s="72"/>
      <c r="T286" s="73"/>
      <c r="U286" s="73"/>
      <c r="V286" s="38"/>
      <c r="W286" s="35"/>
      <c r="X286" s="35"/>
      <c r="Y286" s="20"/>
      <c r="Z286" s="36"/>
      <c r="AA286" s="16"/>
      <c r="AB286" s="39"/>
      <c r="AC286" s="17"/>
      <c r="AD286" s="17"/>
    </row>
    <row r="287" spans="1:30" ht="124" x14ac:dyDescent="0.35">
      <c r="A287" s="17" t="s">
        <v>992</v>
      </c>
      <c r="B287" s="17" t="s">
        <v>1138</v>
      </c>
      <c r="C287" s="17" t="s">
        <v>1139</v>
      </c>
      <c r="D287" s="17" t="s">
        <v>1056</v>
      </c>
      <c r="E287" s="17" t="s">
        <v>1140</v>
      </c>
      <c r="F287" s="17" t="s">
        <v>45</v>
      </c>
      <c r="G287" s="8">
        <v>0.3125</v>
      </c>
      <c r="H287" s="117" t="s">
        <v>40</v>
      </c>
      <c r="I287" s="126" t="s">
        <v>1141</v>
      </c>
      <c r="J287" s="136" t="s">
        <v>42</v>
      </c>
      <c r="K287" s="149" t="str">
        <f t="shared" ref="K287" si="26">IF(J287="N/A","N/A")</f>
        <v>N/A</v>
      </c>
      <c r="L287" s="136" t="s">
        <v>42</v>
      </c>
      <c r="M287" s="34">
        <v>286</v>
      </c>
      <c r="N287" s="37"/>
      <c r="O287" s="76"/>
      <c r="P287" s="36"/>
      <c r="Q287" s="17"/>
      <c r="R287" s="36"/>
      <c r="S287" s="72"/>
      <c r="T287" s="73"/>
      <c r="U287" s="73"/>
      <c r="V287" s="38"/>
      <c r="W287" s="35"/>
      <c r="X287" s="35"/>
      <c r="Y287" s="20"/>
      <c r="Z287" s="36"/>
      <c r="AA287" s="16"/>
      <c r="AB287" s="39"/>
      <c r="AC287" s="16"/>
      <c r="AD287" s="16"/>
    </row>
    <row r="288" spans="1:30" s="57" customFormat="1" ht="232.5" x14ac:dyDescent="0.35">
      <c r="A288" s="17" t="s">
        <v>992</v>
      </c>
      <c r="B288" s="17" t="s">
        <v>1142</v>
      </c>
      <c r="C288" s="17" t="s">
        <v>1143</v>
      </c>
      <c r="D288" s="17" t="s">
        <v>1144</v>
      </c>
      <c r="E288" s="17" t="s">
        <v>1145</v>
      </c>
      <c r="F288" s="17" t="s">
        <v>45</v>
      </c>
      <c r="G288" s="8">
        <v>1</v>
      </c>
      <c r="H288" s="117" t="s">
        <v>46</v>
      </c>
      <c r="I288" s="126" t="s">
        <v>1146</v>
      </c>
      <c r="J288" s="37" t="s">
        <v>42</v>
      </c>
      <c r="K288" s="149" t="str">
        <f t="shared" ref="K288:K296" si="27">IF(J288="N/A","N/A")</f>
        <v>N/A</v>
      </c>
      <c r="L288" s="140" t="s">
        <v>905</v>
      </c>
      <c r="M288" s="34">
        <v>287</v>
      </c>
      <c r="N288" s="15"/>
      <c r="O288" s="76"/>
      <c r="P288" s="36"/>
      <c r="Q288" s="6"/>
      <c r="R288" s="36"/>
      <c r="S288" s="72"/>
      <c r="T288" s="73"/>
      <c r="U288" s="73"/>
      <c r="V288" s="38"/>
      <c r="W288" s="40"/>
      <c r="X288" s="40"/>
      <c r="Y288" s="20"/>
      <c r="Z288" s="36"/>
      <c r="AA288" s="16"/>
      <c r="AB288" s="39"/>
      <c r="AC288" s="16"/>
      <c r="AD288" s="16"/>
    </row>
    <row r="289" spans="1:30" s="57" customFormat="1" ht="139.5" x14ac:dyDescent="0.35">
      <c r="A289" s="17" t="s">
        <v>992</v>
      </c>
      <c r="B289" s="17" t="s">
        <v>1147</v>
      </c>
      <c r="C289" s="17" t="s">
        <v>1148</v>
      </c>
      <c r="D289" s="17" t="s">
        <v>1059</v>
      </c>
      <c r="E289" s="17" t="s">
        <v>1149</v>
      </c>
      <c r="F289" s="17" t="s">
        <v>45</v>
      </c>
      <c r="G289" s="8">
        <v>0.5</v>
      </c>
      <c r="H289" s="117" t="s">
        <v>40</v>
      </c>
      <c r="I289" s="126" t="s">
        <v>1150</v>
      </c>
      <c r="J289" s="136" t="s">
        <v>42</v>
      </c>
      <c r="K289" s="149" t="str">
        <f t="shared" si="27"/>
        <v>N/A</v>
      </c>
      <c r="L289" s="136" t="s">
        <v>42</v>
      </c>
      <c r="M289" s="34">
        <v>288</v>
      </c>
      <c r="N289" s="15"/>
      <c r="O289" s="76"/>
      <c r="P289" s="36"/>
      <c r="Q289" s="6"/>
      <c r="R289" s="36"/>
      <c r="S289" s="72"/>
      <c r="T289" s="73"/>
      <c r="U289" s="73"/>
      <c r="V289" s="38"/>
      <c r="W289" s="40"/>
      <c r="X289" s="40"/>
      <c r="Y289" s="20"/>
      <c r="Z289" s="36"/>
      <c r="AA289" s="16"/>
      <c r="AB289" s="39"/>
      <c r="AC289" s="16"/>
      <c r="AD289" s="16"/>
    </row>
    <row r="290" spans="1:30" ht="62" x14ac:dyDescent="0.35">
      <c r="A290" s="17" t="s">
        <v>992</v>
      </c>
      <c r="B290" s="17" t="s">
        <v>1151</v>
      </c>
      <c r="C290" s="17" t="s">
        <v>1152</v>
      </c>
      <c r="D290" s="17" t="s">
        <v>1153</v>
      </c>
      <c r="E290" s="17" t="s">
        <v>1154</v>
      </c>
      <c r="F290" s="17" t="s">
        <v>45</v>
      </c>
      <c r="G290" s="8" t="s">
        <v>42</v>
      </c>
      <c r="H290" s="117" t="s">
        <v>287</v>
      </c>
      <c r="I290" s="126" t="s">
        <v>649</v>
      </c>
      <c r="J290" s="136" t="s">
        <v>42</v>
      </c>
      <c r="K290" s="149" t="str">
        <f t="shared" si="27"/>
        <v>N/A</v>
      </c>
      <c r="L290" s="136" t="s">
        <v>42</v>
      </c>
      <c r="M290" s="34">
        <v>289</v>
      </c>
      <c r="N290" s="37"/>
      <c r="O290" s="76"/>
      <c r="P290" s="36"/>
      <c r="Q290" s="17"/>
      <c r="R290" s="36"/>
      <c r="S290" s="72"/>
      <c r="T290" s="73"/>
      <c r="U290" s="73"/>
      <c r="V290" s="38"/>
      <c r="W290" s="35"/>
      <c r="X290" s="35"/>
      <c r="Y290" s="20"/>
      <c r="Z290" s="36"/>
      <c r="AA290" s="16"/>
      <c r="AB290" s="39"/>
      <c r="AC290" s="16"/>
      <c r="AD290" s="16"/>
    </row>
    <row r="291" spans="1:30" ht="139.5" x14ac:dyDescent="0.35">
      <c r="A291" s="6" t="s">
        <v>992</v>
      </c>
      <c r="B291" s="17" t="s">
        <v>1155</v>
      </c>
      <c r="C291" s="17" t="s">
        <v>1156</v>
      </c>
      <c r="D291" s="6" t="s">
        <v>1051</v>
      </c>
      <c r="E291" s="6" t="s">
        <v>1157</v>
      </c>
      <c r="F291" s="6" t="s">
        <v>45</v>
      </c>
      <c r="G291" s="8">
        <v>0.4</v>
      </c>
      <c r="H291" s="117" t="s">
        <v>40</v>
      </c>
      <c r="I291" s="134" t="s">
        <v>1053</v>
      </c>
      <c r="J291" s="136" t="s">
        <v>42</v>
      </c>
      <c r="K291" s="149" t="str">
        <f t="shared" si="27"/>
        <v>N/A</v>
      </c>
      <c r="L291" s="136" t="s">
        <v>42</v>
      </c>
      <c r="M291" s="34">
        <v>290</v>
      </c>
      <c r="N291" s="37"/>
      <c r="O291" s="76"/>
      <c r="P291" s="36"/>
      <c r="Q291" s="17"/>
      <c r="R291" s="36"/>
      <c r="S291" s="72"/>
      <c r="T291" s="73"/>
      <c r="U291" s="73"/>
      <c r="V291" s="38"/>
      <c r="W291" s="35"/>
      <c r="X291" s="35"/>
      <c r="Y291" s="20"/>
      <c r="Z291" s="36"/>
      <c r="AA291" s="16"/>
      <c r="AB291" s="39"/>
      <c r="AC291" s="16"/>
      <c r="AD291" s="16"/>
    </row>
    <row r="292" spans="1:30" ht="77.5" x14ac:dyDescent="0.35">
      <c r="A292" s="6" t="s">
        <v>992</v>
      </c>
      <c r="B292" s="17" t="s">
        <v>1158</v>
      </c>
      <c r="C292" s="17" t="s">
        <v>1159</v>
      </c>
      <c r="D292" s="6" t="s">
        <v>1159</v>
      </c>
      <c r="E292" s="6" t="s">
        <v>1160</v>
      </c>
      <c r="F292" s="6" t="s">
        <v>45</v>
      </c>
      <c r="G292" s="8" t="s">
        <v>42</v>
      </c>
      <c r="H292" s="117" t="s">
        <v>287</v>
      </c>
      <c r="I292" s="134" t="s">
        <v>649</v>
      </c>
      <c r="J292" s="136" t="s">
        <v>42</v>
      </c>
      <c r="K292" s="149" t="str">
        <f t="shared" si="27"/>
        <v>N/A</v>
      </c>
      <c r="L292" s="136" t="s">
        <v>42</v>
      </c>
      <c r="M292" s="34">
        <v>291</v>
      </c>
      <c r="N292" s="37"/>
      <c r="O292" s="76"/>
      <c r="P292" s="36"/>
      <c r="Q292" s="17"/>
      <c r="R292" s="36"/>
      <c r="S292" s="72"/>
      <c r="T292" s="73"/>
      <c r="U292" s="73"/>
      <c r="V292" s="38"/>
      <c r="W292" s="35"/>
      <c r="X292" s="35"/>
      <c r="Y292" s="20"/>
      <c r="Z292" s="36"/>
      <c r="AA292" s="16"/>
      <c r="AB292" s="39"/>
      <c r="AC292" s="16"/>
      <c r="AD292" s="16"/>
    </row>
    <row r="293" spans="1:30" s="57" customFormat="1" ht="77.5" x14ac:dyDescent="0.35">
      <c r="A293" s="17" t="s">
        <v>992</v>
      </c>
      <c r="B293" s="17" t="s">
        <v>1161</v>
      </c>
      <c r="C293" s="17" t="s">
        <v>1162</v>
      </c>
      <c r="D293" s="17" t="s">
        <v>1163</v>
      </c>
      <c r="E293" s="17" t="s">
        <v>1164</v>
      </c>
      <c r="F293" s="17" t="s">
        <v>45</v>
      </c>
      <c r="G293" s="8">
        <v>0.45</v>
      </c>
      <c r="H293" s="117" t="s">
        <v>40</v>
      </c>
      <c r="I293" s="126" t="s">
        <v>1165</v>
      </c>
      <c r="J293" s="136" t="s">
        <v>42</v>
      </c>
      <c r="K293" s="149" t="str">
        <f t="shared" si="27"/>
        <v>N/A</v>
      </c>
      <c r="L293" s="136" t="s">
        <v>42</v>
      </c>
      <c r="M293" s="34">
        <v>292</v>
      </c>
      <c r="N293" s="15"/>
      <c r="O293" s="76"/>
      <c r="P293" s="36"/>
      <c r="Q293" s="6"/>
      <c r="R293" s="36"/>
      <c r="S293" s="72"/>
      <c r="T293" s="73"/>
      <c r="U293" s="73"/>
      <c r="V293" s="38"/>
      <c r="W293" s="40"/>
      <c r="X293" s="40"/>
      <c r="Y293" s="20"/>
      <c r="Z293" s="36"/>
      <c r="AA293" s="16"/>
      <c r="AB293" s="39"/>
      <c r="AC293" s="16"/>
      <c r="AD293" s="16"/>
    </row>
    <row r="294" spans="1:30" ht="170.5" x14ac:dyDescent="0.35">
      <c r="A294" s="17" t="s">
        <v>992</v>
      </c>
      <c r="B294" s="17" t="s">
        <v>1161</v>
      </c>
      <c r="C294" s="17" t="s">
        <v>1166</v>
      </c>
      <c r="D294" s="17" t="s">
        <v>1163</v>
      </c>
      <c r="E294" s="17" t="s">
        <v>1167</v>
      </c>
      <c r="F294" s="17" t="s">
        <v>45</v>
      </c>
      <c r="G294" s="8">
        <v>1</v>
      </c>
      <c r="H294" s="117" t="s">
        <v>46</v>
      </c>
      <c r="I294" s="126" t="s">
        <v>1168</v>
      </c>
      <c r="J294" s="137" t="s">
        <v>42</v>
      </c>
      <c r="K294" s="149" t="str">
        <f t="shared" si="27"/>
        <v>N/A</v>
      </c>
      <c r="L294" s="137" t="s">
        <v>42</v>
      </c>
      <c r="M294" s="34">
        <v>293</v>
      </c>
      <c r="N294" s="37"/>
      <c r="O294" s="76"/>
      <c r="P294" s="36"/>
      <c r="Q294" s="17"/>
      <c r="R294" s="36"/>
      <c r="S294" s="72"/>
      <c r="T294" s="73"/>
      <c r="U294" s="73"/>
      <c r="V294" s="38"/>
      <c r="W294" s="35"/>
      <c r="X294" s="35"/>
      <c r="Y294" s="20"/>
      <c r="Z294" s="36"/>
      <c r="AA294" s="16"/>
      <c r="AB294" s="39"/>
      <c r="AC294" s="16"/>
      <c r="AD294" s="16"/>
    </row>
    <row r="295" spans="1:30" ht="124" x14ac:dyDescent="0.35">
      <c r="A295" s="17" t="s">
        <v>992</v>
      </c>
      <c r="B295" s="17" t="s">
        <v>1169</v>
      </c>
      <c r="C295" s="17" t="s">
        <v>1170</v>
      </c>
      <c r="D295" s="17" t="s">
        <v>1171</v>
      </c>
      <c r="E295" s="17" t="s">
        <v>1172</v>
      </c>
      <c r="F295" s="17" t="s">
        <v>45</v>
      </c>
      <c r="G295" s="8">
        <v>0.5</v>
      </c>
      <c r="H295" s="117" t="s">
        <v>40</v>
      </c>
      <c r="I295" s="126" t="s">
        <v>1173</v>
      </c>
      <c r="J295" s="136" t="s">
        <v>42</v>
      </c>
      <c r="K295" s="149" t="str">
        <f t="shared" si="27"/>
        <v>N/A</v>
      </c>
      <c r="L295" s="136" t="s">
        <v>42</v>
      </c>
      <c r="M295" s="34">
        <v>294</v>
      </c>
      <c r="N295" s="37"/>
      <c r="O295" s="76"/>
      <c r="P295" s="36"/>
      <c r="Q295" s="17"/>
      <c r="R295" s="36"/>
      <c r="S295" s="72"/>
      <c r="T295" s="73"/>
      <c r="U295" s="73"/>
      <c r="V295" s="38"/>
      <c r="W295" s="35"/>
      <c r="X295" s="35"/>
      <c r="Y295" s="20"/>
      <c r="Z295" s="36"/>
      <c r="AA295" s="16"/>
      <c r="AB295" s="39"/>
      <c r="AC295" s="16"/>
      <c r="AD295" s="16"/>
    </row>
    <row r="296" spans="1:30" ht="93" x14ac:dyDescent="0.35">
      <c r="A296" s="6" t="s">
        <v>992</v>
      </c>
      <c r="B296" s="17" t="s">
        <v>1174</v>
      </c>
      <c r="C296" s="17" t="s">
        <v>1175</v>
      </c>
      <c r="D296" s="6" t="s">
        <v>1109</v>
      </c>
      <c r="E296" s="6" t="s">
        <v>1176</v>
      </c>
      <c r="F296" s="6" t="s">
        <v>204</v>
      </c>
      <c r="G296" s="8">
        <v>6.25E-2</v>
      </c>
      <c r="H296" s="117" t="s">
        <v>40</v>
      </c>
      <c r="I296" s="134" t="s">
        <v>1177</v>
      </c>
      <c r="J296" s="136" t="s">
        <v>42</v>
      </c>
      <c r="K296" s="149" t="str">
        <f t="shared" si="27"/>
        <v>N/A</v>
      </c>
      <c r="L296" s="136" t="s">
        <v>42</v>
      </c>
      <c r="M296" s="34">
        <v>295</v>
      </c>
      <c r="N296" s="80"/>
      <c r="O296" s="78"/>
      <c r="P296" s="19"/>
      <c r="Q296" s="79"/>
      <c r="R296" s="19"/>
      <c r="S296" s="83"/>
      <c r="T296" s="83"/>
      <c r="U296" s="83"/>
      <c r="V296" s="81"/>
      <c r="W296" s="78"/>
      <c r="X296" s="78"/>
      <c r="Y296" s="83"/>
      <c r="Z296" s="19"/>
      <c r="AA296" s="83"/>
      <c r="AB296" s="82"/>
      <c r="AC296" s="83"/>
      <c r="AD296" s="83"/>
    </row>
    <row r="297" spans="1:30" ht="93" x14ac:dyDescent="0.35">
      <c r="A297" s="17" t="s">
        <v>992</v>
      </c>
      <c r="B297" s="17" t="s">
        <v>1178</v>
      </c>
      <c r="C297" s="17" t="s">
        <v>1179</v>
      </c>
      <c r="D297" s="17" t="s">
        <v>1180</v>
      </c>
      <c r="E297" s="17" t="s">
        <v>1181</v>
      </c>
      <c r="F297" s="17" t="s">
        <v>45</v>
      </c>
      <c r="G297" s="8">
        <v>0.25</v>
      </c>
      <c r="H297" s="117" t="s">
        <v>40</v>
      </c>
      <c r="I297" s="126" t="s">
        <v>1182</v>
      </c>
      <c r="J297" s="136" t="s">
        <v>42</v>
      </c>
      <c r="K297" s="149" t="str">
        <f>IF(J297="N/A","N/A")</f>
        <v>N/A</v>
      </c>
      <c r="L297" s="136" t="s">
        <v>42</v>
      </c>
      <c r="M297" s="34">
        <v>296</v>
      </c>
      <c r="N297" s="30"/>
      <c r="O297" s="33"/>
      <c r="Q297" s="25"/>
      <c r="R297" s="16"/>
      <c r="S297" s="72"/>
      <c r="T297" s="72"/>
      <c r="U297" s="72"/>
      <c r="V297" s="51"/>
      <c r="W297" s="33"/>
      <c r="X297" s="33"/>
      <c r="Y297" s="72"/>
      <c r="Z297" s="16"/>
      <c r="AA297" s="72"/>
      <c r="AB297" s="39"/>
      <c r="AC297" s="72"/>
      <c r="AD297" s="72"/>
    </row>
    <row r="298" spans="1:30" ht="77.5" x14ac:dyDescent="0.35">
      <c r="A298" s="42" t="s">
        <v>992</v>
      </c>
      <c r="B298" s="17" t="s">
        <v>1183</v>
      </c>
      <c r="C298" s="17" t="s">
        <v>1184</v>
      </c>
      <c r="D298" s="17" t="s">
        <v>1185</v>
      </c>
      <c r="E298" s="17" t="s">
        <v>1186</v>
      </c>
      <c r="F298" s="17" t="s">
        <v>45</v>
      </c>
      <c r="G298" s="8" t="s">
        <v>42</v>
      </c>
      <c r="H298" s="117" t="s">
        <v>287</v>
      </c>
      <c r="I298" s="126" t="s">
        <v>649</v>
      </c>
      <c r="J298" s="136" t="s">
        <v>42</v>
      </c>
      <c r="K298" s="149" t="str">
        <f>IF(J298="N/A","N/A")</f>
        <v>N/A</v>
      </c>
      <c r="L298" s="136" t="s">
        <v>42</v>
      </c>
      <c r="M298" s="34">
        <v>297</v>
      </c>
      <c r="N298" s="30"/>
      <c r="O298" s="33"/>
      <c r="Q298" s="25"/>
      <c r="R298" s="16"/>
      <c r="S298" s="72"/>
      <c r="T298" s="72"/>
      <c r="U298" s="72"/>
      <c r="V298" s="51"/>
      <c r="W298" s="33"/>
      <c r="X298" s="33"/>
      <c r="Y298" s="72"/>
      <c r="Z298" s="16"/>
      <c r="AA298" s="72"/>
      <c r="AB298" s="39"/>
      <c r="AC298" s="72"/>
      <c r="AD298" s="72"/>
    </row>
  </sheetData>
  <phoneticPr fontId="16" type="noConversion"/>
  <pageMargins left="0.7" right="0.7" top="0.75" bottom="0.75" header="0.3" footer="0.3"/>
  <pageSetup scale="43" orientation="landscape" r:id="rId1"/>
  <colBreaks count="1" manualBreakCount="1">
    <brk id="12" max="1048575" man="1"/>
  </colBreaks>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92E28-BFA1-4034-B143-3F3434029C9D}">
  <dimension ref="A3:H29"/>
  <sheetViews>
    <sheetView workbookViewId="0">
      <selection activeCell="G21" sqref="G21"/>
    </sheetView>
  </sheetViews>
  <sheetFormatPr defaultRowHeight="14.5" x14ac:dyDescent="0.35"/>
  <cols>
    <col min="1" max="1" width="14.1796875" bestFit="1" customWidth="1"/>
    <col min="2" max="2" width="52.81640625" customWidth="1"/>
    <col min="3" max="3" width="7.81640625" bestFit="1" customWidth="1"/>
    <col min="4" max="4" width="10.54296875" bestFit="1" customWidth="1"/>
    <col min="5" max="5" width="6.7265625" bestFit="1" customWidth="1"/>
    <col min="6" max="6" width="12.453125" bestFit="1" customWidth="1"/>
    <col min="7" max="7" width="54.1796875" bestFit="1" customWidth="1"/>
  </cols>
  <sheetData>
    <row r="3" spans="1:8" x14ac:dyDescent="0.35">
      <c r="A3" s="161" t="s">
        <v>1187</v>
      </c>
      <c r="B3" t="s">
        <v>1188</v>
      </c>
      <c r="F3" s="161" t="s">
        <v>1187</v>
      </c>
      <c r="G3" t="s">
        <v>1188</v>
      </c>
    </row>
    <row r="4" spans="1:8" x14ac:dyDescent="0.35">
      <c r="A4" s="165" t="s">
        <v>515</v>
      </c>
      <c r="B4">
        <v>74</v>
      </c>
      <c r="C4" s="173">
        <f>SUM(C5:C7)</f>
        <v>1</v>
      </c>
      <c r="F4" s="165" t="s">
        <v>46</v>
      </c>
      <c r="G4">
        <v>53</v>
      </c>
      <c r="H4" s="172">
        <f>GETPIVOTDATA("Status
(Initiated/Ongoing, Completed, Delayed, N/A)",$F$3,"Status
(Initiated/Ongoing, Completed, Delayed, N/A)","Completed")/GETPIVOTDATA("Status
(Initiated/Ongoing, Completed, Delayed, N/A)",$F$3)</f>
        <v>0.17845117845117844</v>
      </c>
    </row>
    <row r="5" spans="1:8" x14ac:dyDescent="0.35">
      <c r="A5" s="166" t="s">
        <v>46</v>
      </c>
      <c r="B5">
        <v>11</v>
      </c>
      <c r="C5" s="172">
        <f>GETPIVOTDATA("Status
(Initiated/Ongoing, Completed, Delayed, N/A)",$A$3,"Community","ECV","Status
(Initiated/Ongoing, Completed, Delayed, N/A)","Completed")/GETPIVOTDATA("Status
(Initiated/Ongoing, Completed, Delayed, N/A)",$A$3,"Community","ECV")</f>
        <v>0.14864864864864866</v>
      </c>
      <c r="F5" s="165" t="s">
        <v>1189</v>
      </c>
      <c r="G5">
        <v>203</v>
      </c>
      <c r="H5" s="172">
        <f>GETPIVOTDATA("Status
(Initiated/Ongoing, Completed, Delayed, N/A)",$F$3,"Status
(Initiated/Ongoing, Completed, Delayed, N/A)","Initiated")/GETPIVOTDATA("Status
(Initiated/Ongoing, Completed, Delayed, N/A)",$F$3)</f>
        <v>0.6835016835016835</v>
      </c>
    </row>
    <row r="6" spans="1:8" x14ac:dyDescent="0.35">
      <c r="A6" s="166" t="s">
        <v>1189</v>
      </c>
      <c r="B6">
        <v>55</v>
      </c>
      <c r="C6" s="172">
        <f>GETPIVOTDATA("Status
(Initiated/Ongoing, Completed, Delayed, N/A)",$A$3,"Community","ECV","Status
(Initiated/Ongoing, Completed, Delayed, N/A)","Initiated")/GETPIVOTDATA("Status
(Initiated/Ongoing, Completed, Delayed, N/A)",$A$3,"Community","ECV")</f>
        <v>0.7432432432432432</v>
      </c>
      <c r="F6" s="165" t="s">
        <v>287</v>
      </c>
      <c r="G6">
        <v>41</v>
      </c>
      <c r="H6" s="172">
        <f>GETPIVOTDATA("Status
(Initiated/Ongoing, Completed, Delayed, N/A)",$F$3,"Status
(Initiated/Ongoing, Completed, Delayed, N/A)","Not Started")/GETPIVOTDATA("Status
(Initiated/Ongoing, Completed, Delayed, N/A)",$F$3)</f>
        <v>0.13804713804713806</v>
      </c>
    </row>
    <row r="7" spans="1:8" x14ac:dyDescent="0.35">
      <c r="A7" s="166" t="s">
        <v>287</v>
      </c>
      <c r="B7">
        <v>8</v>
      </c>
      <c r="C7" s="172">
        <f>GETPIVOTDATA("Status
(Initiated/Ongoing, Completed, Delayed, N/A)",$A$3,"Community","ECV","Status
(Initiated/Ongoing, Completed, Delayed, N/A)","Not Started")/GETPIVOTDATA("Status
(Initiated/Ongoing, Completed, Delayed, N/A)",$A$3,"Community","ECV")</f>
        <v>0.10810810810810811</v>
      </c>
      <c r="F7" s="165" t="s">
        <v>1190</v>
      </c>
    </row>
    <row r="8" spans="1:8" x14ac:dyDescent="0.35">
      <c r="A8" s="165" t="s">
        <v>185</v>
      </c>
      <c r="B8">
        <v>42</v>
      </c>
      <c r="C8" s="173">
        <f>SUM(C9:C11)</f>
        <v>1</v>
      </c>
      <c r="F8" s="165" t="s">
        <v>1191</v>
      </c>
      <c r="G8">
        <v>297</v>
      </c>
    </row>
    <row r="9" spans="1:8" x14ac:dyDescent="0.35">
      <c r="A9" s="166" t="s">
        <v>46</v>
      </c>
      <c r="B9">
        <v>10</v>
      </c>
      <c r="C9" s="172">
        <f>GETPIVOTDATA("Status
(Initiated/Ongoing, Completed, Delayed, N/A)",$A$3,"Community","ELABHWC","Status
(Initiated/Ongoing, Completed, Delayed, N/A)","Completed")/GETPIVOTDATA("Status
(Initiated/Ongoing, Completed, Delayed, N/A)",$A$3,"Community","ELABHWC")</f>
        <v>0.23809523809523808</v>
      </c>
    </row>
    <row r="10" spans="1:8" x14ac:dyDescent="0.35">
      <c r="A10" s="166" t="s">
        <v>1189</v>
      </c>
      <c r="B10">
        <v>29</v>
      </c>
      <c r="C10" s="172">
        <f>GETPIVOTDATA("Status
(Initiated/Ongoing, Completed, Delayed, N/A)",$A$3,"Community","ELABHWC","Status
(Initiated/Ongoing, Completed, Delayed, N/A)","Initiated")/GETPIVOTDATA("Status
(Initiated/Ongoing, Completed, Delayed, N/A)",$A$3,"Community","ELABHWC")</f>
        <v>0.69047619047619047</v>
      </c>
    </row>
    <row r="11" spans="1:8" x14ac:dyDescent="0.35">
      <c r="A11" s="166" t="s">
        <v>287</v>
      </c>
      <c r="B11">
        <v>3</v>
      </c>
      <c r="C11" s="172">
        <f>GETPIVOTDATA("Status
(Initiated/Ongoing, Completed, Delayed, N/A)",$A$3,"Community","ELABHWC","Status
(Initiated/Ongoing, Completed, Delayed, N/A)","Not Started")/GETPIVOTDATA("Status
(Initiated/Ongoing, Completed, Delayed, N/A)",$A$3,"Community","ELABHWC")</f>
        <v>7.1428571428571425E-2</v>
      </c>
    </row>
    <row r="12" spans="1:8" x14ac:dyDescent="0.35">
      <c r="A12" s="165" t="s">
        <v>34</v>
      </c>
      <c r="B12">
        <v>37</v>
      </c>
    </row>
    <row r="13" spans="1:8" x14ac:dyDescent="0.35">
      <c r="A13" s="166" t="s">
        <v>46</v>
      </c>
      <c r="B13">
        <v>12</v>
      </c>
    </row>
    <row r="14" spans="1:8" x14ac:dyDescent="0.35">
      <c r="A14" s="166" t="s">
        <v>1189</v>
      </c>
      <c r="B14">
        <v>25</v>
      </c>
    </row>
    <row r="15" spans="1:8" x14ac:dyDescent="0.35">
      <c r="A15" s="165" t="s">
        <v>820</v>
      </c>
      <c r="B15">
        <v>43</v>
      </c>
    </row>
    <row r="16" spans="1:8" x14ac:dyDescent="0.35">
      <c r="A16" s="166" t="s">
        <v>46</v>
      </c>
      <c r="B16">
        <v>7</v>
      </c>
    </row>
    <row r="17" spans="1:2" x14ac:dyDescent="0.35">
      <c r="A17" s="166" t="s">
        <v>1189</v>
      </c>
      <c r="B17">
        <v>33</v>
      </c>
    </row>
    <row r="18" spans="1:2" x14ac:dyDescent="0.35">
      <c r="A18" s="166" t="s">
        <v>287</v>
      </c>
      <c r="B18">
        <v>3</v>
      </c>
    </row>
    <row r="19" spans="1:2" x14ac:dyDescent="0.35">
      <c r="A19" s="165" t="s">
        <v>992</v>
      </c>
      <c r="B19">
        <v>53</v>
      </c>
    </row>
    <row r="20" spans="1:2" x14ac:dyDescent="0.35">
      <c r="A20" s="166" t="s">
        <v>46</v>
      </c>
      <c r="B20">
        <v>2</v>
      </c>
    </row>
    <row r="21" spans="1:2" x14ac:dyDescent="0.35">
      <c r="A21" s="166" t="s">
        <v>1189</v>
      </c>
      <c r="B21">
        <v>25</v>
      </c>
    </row>
    <row r="22" spans="1:2" x14ac:dyDescent="0.35">
      <c r="A22" s="166" t="s">
        <v>287</v>
      </c>
      <c r="B22">
        <v>26</v>
      </c>
    </row>
    <row r="23" spans="1:2" x14ac:dyDescent="0.35">
      <c r="A23" s="165" t="s">
        <v>340</v>
      </c>
      <c r="B23">
        <v>48</v>
      </c>
    </row>
    <row r="24" spans="1:2" x14ac:dyDescent="0.35">
      <c r="A24" s="166" t="s">
        <v>46</v>
      </c>
      <c r="B24">
        <v>11</v>
      </c>
    </row>
    <row r="25" spans="1:2" x14ac:dyDescent="0.35">
      <c r="A25" s="166" t="s">
        <v>1189</v>
      </c>
      <c r="B25">
        <v>36</v>
      </c>
    </row>
    <row r="26" spans="1:2" x14ac:dyDescent="0.35">
      <c r="A26" s="166" t="s">
        <v>287</v>
      </c>
      <c r="B26">
        <v>1</v>
      </c>
    </row>
    <row r="27" spans="1:2" x14ac:dyDescent="0.35">
      <c r="A27" s="165" t="s">
        <v>1190</v>
      </c>
    </row>
    <row r="28" spans="1:2" x14ac:dyDescent="0.35">
      <c r="A28" s="166" t="s">
        <v>1190</v>
      </c>
    </row>
    <row r="29" spans="1:2" x14ac:dyDescent="0.35">
      <c r="A29" s="165" t="s">
        <v>1191</v>
      </c>
      <c r="B29">
        <v>297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20cc1f7-efc4-4cf2-8394-77c78c71793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9E15607D7F1904F9CDABA9A13BBBD26" ma:contentTypeVersion="12" ma:contentTypeDescription="Create a new document." ma:contentTypeScope="" ma:versionID="df2e78e13aefefb0edb9f541391ab8ef">
  <xsd:schema xmlns:xsd="http://www.w3.org/2001/XMLSchema" xmlns:xs="http://www.w3.org/2001/XMLSchema" xmlns:p="http://schemas.microsoft.com/office/2006/metadata/properties" xmlns:ns2="f0a35b6e-a272-40bd-b94a-af25057d122f" xmlns:ns3="920cc1f7-efc4-4cf2-8394-77c78c71793a" targetNamespace="http://schemas.microsoft.com/office/2006/metadata/properties" ma:root="true" ma:fieldsID="a4aa076fcfa4b914304d54c1bd32d200" ns2:_="" ns3:_="">
    <xsd:import namespace="f0a35b6e-a272-40bd-b94a-af25057d122f"/>
    <xsd:import namespace="920cc1f7-efc4-4cf2-8394-77c78c71793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ObjectDetectorVersions" minOccurs="0"/>
                <xsd:element ref="ns3:lcf76f155ced4ddcb4097134ff3c332f"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a35b6e-a272-40bd-b94a-af25057d122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20cc1f7-efc4-4cf2-8394-77c78c71793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12edeebe-5967-47ef-a1a2-6d16f7e31afc"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CEB473A-7A90-45F8-91B3-6895360B8E4A}">
  <ds:schemaRefs>
    <ds:schemaRef ds:uri="http://schemas.microsoft.com/office/2006/metadata/properties"/>
    <ds:schemaRef ds:uri="http://schemas.microsoft.com/office/infopath/2007/PartnerControls"/>
    <ds:schemaRef ds:uri="920cc1f7-efc4-4cf2-8394-77c78c71793a"/>
  </ds:schemaRefs>
</ds:datastoreItem>
</file>

<file path=customXml/itemProps2.xml><?xml version="1.0" encoding="utf-8"?>
<ds:datastoreItem xmlns:ds="http://schemas.openxmlformats.org/officeDocument/2006/customXml" ds:itemID="{8C4BA7CE-869F-4044-9916-88BCC296B159}">
  <ds:schemaRefs>
    <ds:schemaRef ds:uri="http://schemas.microsoft.com/sharepoint/v3/contenttype/forms"/>
  </ds:schemaRefs>
</ds:datastoreItem>
</file>

<file path=customXml/itemProps3.xml><?xml version="1.0" encoding="utf-8"?>
<ds:datastoreItem xmlns:ds="http://schemas.openxmlformats.org/officeDocument/2006/customXml" ds:itemID="{8B66CF10-C02C-4849-84CF-422183A290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a35b6e-a272-40bd-b94a-af25057d122f"/>
    <ds:schemaRef ds:uri="920cc1f7-efc4-4cf2-8394-77c78c7179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Readme</vt:lpstr>
      <vt:lpstr>Main</vt:lpstr>
      <vt:lpstr>Sheet1</vt:lpstr>
      <vt:lpstr>Main!Print_Area</vt:lpstr>
      <vt:lpstr>Main!Print_Titles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Susan Nakamura</dc:creator>
  <cp:keywords/>
  <dc:description/>
  <cp:lastModifiedBy>Christian Fielding</cp:lastModifiedBy>
  <cp:revision/>
  <dcterms:created xsi:type="dcterms:W3CDTF">2022-01-23T15:41:43Z</dcterms:created>
  <dcterms:modified xsi:type="dcterms:W3CDTF">2023-12-07T20:22:33Z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0x01010099E15607D7F1904F9CDABA9A13BBBD26</vt:lpwstr>
  </property>
  <property fmtid="{D5CDD505-2E9C-101B-9397-08002B2CF9AE}" pid="3" name="MediaServiceImageTags">
    <vt:lpwstr/>
  </property>
</Properties>
</file>