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acmillan\Desktop\Mobile\Inventory\WG#4\"/>
    </mc:Choice>
  </mc:AlternateContent>
  <bookViews>
    <workbookView xWindow="0" yWindow="0" windowWidth="20490" windowHeight="7755" tabRatio="500" activeTab="1"/>
  </bookViews>
  <sheets>
    <sheet name="Calculations" sheetId="1" r:id="rId1"/>
    <sheet name="EGM_01 2023 Emissions Summary" sheetId="4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4" l="1"/>
  <c r="B35" i="1"/>
  <c r="B36" i="1"/>
  <c r="B37" i="1"/>
  <c r="B38" i="1"/>
  <c r="B2" i="4"/>
  <c r="B4" i="4"/>
  <c r="B5" i="4"/>
  <c r="C2" i="4"/>
  <c r="D5" i="1"/>
  <c r="E6" i="1"/>
  <c r="B17" i="1"/>
  <c r="B18" i="1"/>
  <c r="C3" i="4"/>
  <c r="C4" i="4"/>
</calcChain>
</file>

<file path=xl/sharedStrings.xml><?xml version="1.0" encoding="utf-8"?>
<sst xmlns="http://schemas.openxmlformats.org/spreadsheetml/2006/main" count="42" uniqueCount="32">
  <si>
    <t>VMT/1000</t>
  </si>
  <si>
    <t>NOx Emissions (Total Ex)</t>
  </si>
  <si>
    <t>Construction</t>
  </si>
  <si>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 xml:space="preserve">Annual Average VMT Emissions based on Appendix III, Attachment D, 2016 Final AQMP available at: http://www.aqmd.gov/docs/default-source/clean-air-plans/air-quality-management-plans/2016-air-quality-management-plan/final-2016-aqmp/appendix-iii.pdf?sfvrsn=6  </t>
    </r>
  </si>
  <si>
    <t xml:space="preserve">Vehicle Type </t>
  </si>
  <si>
    <t>Off-road Construction Equipment</t>
  </si>
  <si>
    <t>NOx (tpd)</t>
  </si>
  <si>
    <t xml:space="preserve">Estimated Construction NOx </t>
  </si>
  <si>
    <t>On-Road Vehicles</t>
  </si>
  <si>
    <t>Lawn &amp; Garden</t>
  </si>
  <si>
    <t>Grand Total
(All vehicle classes)</t>
  </si>
  <si>
    <t>Percent VMT Growth</t>
  </si>
  <si>
    <t>Potential 2023 NOx Associated with Growth</t>
  </si>
  <si>
    <t>Economic contribution (billion $) from mining to SCAG region (Fig. 5 Goods Movement Appendix, 2016 RTP)</t>
  </si>
  <si>
    <t>Economic contribution (billion $) from construction to SCAG region (Fig. 5 Goods Movement Appendix, 2016 RTP)</t>
  </si>
  <si>
    <t>Construction to construction+mining ratio</t>
  </si>
  <si>
    <t>On-Road</t>
  </si>
  <si>
    <t xml:space="preserve">2023 NOx Emisions </t>
  </si>
  <si>
    <t>Commercial</t>
  </si>
  <si>
    <t>Residential</t>
  </si>
  <si>
    <t>Other</t>
  </si>
  <si>
    <t>Population</t>
  </si>
  <si>
    <t>Housing Units</t>
  </si>
  <si>
    <t>Employment</t>
  </si>
  <si>
    <t>Growth Relative to 2012 Baseline</t>
  </si>
  <si>
    <t>AQMP App. III Table III-2-3</t>
  </si>
  <si>
    <t>Portion of 2023 NOx (tpd) due to growth</t>
  </si>
  <si>
    <t>Total</t>
  </si>
  <si>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 xml:space="preserve">VMT growth basesd on calculated growth of VMT between base year 2012 and planning inventory year 2023 and are consistent with VMT growth projections available in Table III-2-2, Appendix III, 2016 Final AQMP available at: http://www.aqmd.gov/docs/default-source/clean-air-plans/air-quality-management-plans/2016-air-quality-management-plan/final-2016-aqmp/appendix-iii.pdf?sfvrsn=6  </t>
    </r>
  </si>
  <si>
    <t>2023 NOx (tpd) from Construction and Mining Equipment Category</t>
  </si>
  <si>
    <t>SIP</t>
  </si>
  <si>
    <t>RTP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</si>
</sst>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8" x14ac:knownFonts="1">
    <font>
      <sz val="12"/>
      <color theme="1"/>
      <name val="Calibri"/>
      <family val="2"/>
      <scheme val="minor"/>
    </font>
    <font>
      <sz val="6"/>
      <color theme="1"/>
      <name val="Times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perscript"/>
      <sz val="12"/>
      <color theme="1"/>
      <name val="Calibri (Body)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0" fillId="2" borderId="0" xfId="0" applyFill="1"/>
    <xf numFmtId="9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5" applyNumberFormat="1" applyFont="1"/>
    <xf numFmtId="0" fontId="4" fillId="0" borderId="0" xfId="0" applyFont="1" applyAlignment="1">
      <alignment horizontal="center"/>
    </xf>
    <xf numFmtId="165" fontId="0" fillId="0" borderId="0" xfId="5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9" fontId="0" fillId="0" borderId="0" xfId="5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3" borderId="0" xfId="0" applyFill="1"/>
    <xf numFmtId="0" fontId="0" fillId="4" borderId="0" xfId="0" applyFill="1"/>
    <xf numFmtId="0" fontId="0" fillId="0" borderId="0" xfId="0" applyAlignment="1"/>
    <xf numFmtId="164" fontId="7" fillId="0" borderId="0" xfId="0" applyNumberFormat="1" applyFont="1"/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2" fillId="0" borderId="0" xfId="6"/>
  </cellXfs>
  <cellStyles count="7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Hyperlink" xfId="6" builtinId="8"/>
    <cellStyle name="Normal" xfId="0" builtinId="0"/>
    <cellStyle name="Percent" xfId="5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tx1"/>
                </a:solidFill>
                <a:effectLst/>
              </a:rPr>
              <a:t>Estimated 2023 NOx Emissions from New Develeopment and Redevelopment Projects</a:t>
            </a:r>
            <a:endParaRPr lang="en-US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12234126984127"/>
          <c:y val="2.7158098933074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521653543307101"/>
          <c:y val="0.26362754607177502"/>
          <c:w val="0.49075256217972701"/>
          <c:h val="0.640549882768049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'EGM_01 2023 Emissions Summary'!$A$3</c:f>
              <c:strCache>
                <c:ptCount val="1"/>
                <c:pt idx="0">
                  <c:v>Off-road Construction Equipment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8217665238048941"/>
                  <c:y val="0"/>
                </c:manualLayout>
              </c:layout>
              <c:tx>
                <c:rich>
                  <a:bodyPr/>
                  <a:lstStyle/>
                  <a:p>
                    <a:fld id="{9A5F27E6-543F-460B-B859-364A6C8F2C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'EGM_01 2023 Emissions Summary'!$B$1</c:f>
              <c:strCache>
                <c:ptCount val="1"/>
                <c:pt idx="0">
                  <c:v>2023 NOx Emisions </c:v>
                </c:pt>
              </c:strCache>
            </c:strRef>
          </c:cat>
          <c:val>
            <c:numRef>
              <c:f>'EGM_01 2023 Emissions Summary'!$B$3</c:f>
              <c:numCache>
                <c:formatCode>0.0</c:formatCode>
                <c:ptCount val="1"/>
                <c:pt idx="0">
                  <c:v>14.700526607538803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'EGM_01 2023 Emissions Summary'!$C$3</c15:f>
                <c15:dlblRangeCache>
                  <c:ptCount val="1"/>
                  <c:pt idx="0">
                    <c:v>67%</c:v>
                  </c:pt>
                </c15:dlblRangeCache>
              </c15:datalabelsRange>
            </c:ext>
          </c:extLst>
        </c:ser>
        <c:ser>
          <c:idx val="1"/>
          <c:order val="1"/>
          <c:tx>
            <c:strRef>
              <c:f>'EGM_01 2023 Emissions Summary'!$A$4</c:f>
              <c:strCache>
                <c:ptCount val="1"/>
                <c:pt idx="0">
                  <c:v>On-Road Vehicles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8585698879221649"/>
                  <c:y val="0"/>
                </c:manualLayout>
              </c:layout>
              <c:tx>
                <c:rich>
                  <a:bodyPr/>
                  <a:lstStyle/>
                  <a:p>
                    <a:fld id="{6783F684-C372-4A5E-88C3-44718514AE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'EGM_01 2023 Emissions Summary'!$B$1</c:f>
              <c:strCache>
                <c:ptCount val="1"/>
                <c:pt idx="0">
                  <c:v>2023 NOx Emisions </c:v>
                </c:pt>
              </c:strCache>
            </c:strRef>
          </c:cat>
          <c:val>
            <c:numRef>
              <c:f>'EGM_01 2023 Emissions Summary'!$B$4</c:f>
              <c:numCache>
                <c:formatCode>0.0</c:formatCode>
                <c:ptCount val="1"/>
                <c:pt idx="0">
                  <c:v>6.6354782407370871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'EGM_01 2023 Emissions Summary'!$C$4</c15:f>
                <c15:dlblRangeCache>
                  <c:ptCount val="1"/>
                  <c:pt idx="0">
                    <c:v>30%</c:v>
                  </c:pt>
                </c15:dlblRangeCache>
              </c15:datalabelsRange>
            </c:ext>
          </c:extLst>
        </c:ser>
        <c:ser>
          <c:idx val="2"/>
          <c:order val="2"/>
          <c:tx>
            <c:strRef>
              <c:f>'EGM_01 2023 Emissions Summary'!$A$2</c:f>
              <c:strCache>
                <c:ptCount val="1"/>
                <c:pt idx="0">
                  <c:v>Lawn &amp; Garden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8033648417462589"/>
                  <c:y val="-6.098695859034668E-17"/>
                </c:manualLayout>
              </c:layout>
              <c:tx>
                <c:rich>
                  <a:bodyPr/>
                  <a:lstStyle/>
                  <a:p>
                    <a:fld id="{F6EC8F72-1199-472A-A738-08DD583824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'EGM_01 2023 Emissions Summary'!$B$2</c:f>
              <c:numCache>
                <c:formatCode>0.0</c:formatCode>
                <c:ptCount val="1"/>
                <c:pt idx="0">
                  <c:v>0.63536337220000005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'EGM_01 2023 Emissions Summary'!$C$2</c15:f>
                <c15:dlblRangeCache>
                  <c:ptCount val="1"/>
                  <c:pt idx="0">
                    <c:v>3%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286324384"/>
        <c:axId val="286325560"/>
      </c:barChart>
      <c:catAx>
        <c:axId val="2863243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6325560"/>
        <c:crosses val="autoZero"/>
        <c:auto val="1"/>
        <c:lblAlgn val="ctr"/>
        <c:lblOffset val="100"/>
        <c:noMultiLvlLbl val="0"/>
      </c:catAx>
      <c:valAx>
        <c:axId val="28632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32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993735158105198"/>
          <c:y val="0.44413145253060599"/>
          <c:w val="0.29006267149244741"/>
          <c:h val="0.318977701827691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6</xdr:row>
      <xdr:rowOff>60324</xdr:rowOff>
    </xdr:from>
    <xdr:to>
      <xdr:col>10</xdr:col>
      <xdr:colOff>666750</xdr:colOff>
      <xdr:row>25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0.06151</cdr:x>
      <cdr:y>0.20854</cdr:y>
    </cdr:from>
    <cdr:to>
      <cdr:x>0.1121</cdr:x>
      <cdr:y>0.93017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3700" y="682626"/>
          <a:ext cx="323850" cy="2362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0.12672</cdr:x>
      <cdr:y>0.22974</cdr:y>
    </cdr:from>
    <cdr:to>
      <cdr:x>0.18029</cdr:x>
      <cdr:y>0.88638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856192" y="873126"/>
          <a:ext cx="361950" cy="2495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/>
        <a:lstStyle xmlns:a="http://schemas.openxmlformats.org/drawingml/2006/main"/>
        <a:p xmlns:a="http://schemas.openxmlformats.org/drawingml/2006/main">
          <a:r>
            <a:rPr lang="en-US" sz="1200"/>
            <a:t>Estimated</a:t>
          </a:r>
          <a:r>
            <a:rPr lang="en-US" sz="1200" baseline="0"/>
            <a:t> NOx Emissions (tons/day)</a:t>
          </a:r>
          <a:endParaRPr lang="en-US" sz="12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cagrtpscs.net/Pages/FINAL2016RTPSCS.asp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scagrtpscs.net/Pages/FINAL2016RTPSCS.aspx" TargetMode="External"/><Relationship Id="rId1" Type="http://schemas.openxmlformats.org/officeDocument/2006/relationships/hyperlink" Target="https://www.arb.ca.gov/app/emsinv/fcemssumcat/fcemssumcat2016.php" TargetMode="External"/><Relationship Id="rId6" Type="http://schemas.openxmlformats.org/officeDocument/2006/relationships/hyperlink" Target="https://www.arb.ca.gov/app/emsinv/fcemssumcat/fcemssumcat2016.php" TargetMode="External"/><Relationship Id="rId5" Type="http://schemas.openxmlformats.org/officeDocument/2006/relationships/hyperlink" Target="https://www.arb.ca.gov/app/emsinv/fcemssumcat/fcemssumcat2016.php" TargetMode="External"/><Relationship Id="rId4" Type="http://schemas.openxmlformats.org/officeDocument/2006/relationships/hyperlink" Target="https://www.arb.ca.gov/app/emsinv/fcemssumcat/fcemssumcat2016.ph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11" zoomScale="60" zoomScaleNormal="60" workbookViewId="0">
      <selection activeCell="B36" sqref="B36"/>
    </sheetView>
  </sheetViews>
  <sheetFormatPr defaultColWidth="11" defaultRowHeight="15.75" x14ac:dyDescent="0.25"/>
  <cols>
    <col min="1" max="1" width="26.625" customWidth="1"/>
    <col min="5" max="5" width="18.75" customWidth="1"/>
  </cols>
  <sheetData>
    <row r="1" spans="1:14" s="15" customFormat="1" x14ac:dyDescent="0.25">
      <c r="A1" s="15" t="s">
        <v>16</v>
      </c>
    </row>
    <row r="2" spans="1:14" s="4" customFormat="1" x14ac:dyDescent="0.25">
      <c r="B2" s="20" t="s">
        <v>10</v>
      </c>
      <c r="C2" s="20"/>
      <c r="D2" s="21" t="s">
        <v>11</v>
      </c>
      <c r="E2" s="21" t="s">
        <v>12</v>
      </c>
    </row>
    <row r="3" spans="1:14" ht="32.25" customHeight="1" x14ac:dyDescent="0.25">
      <c r="D3" s="21"/>
      <c r="E3" s="21"/>
    </row>
    <row r="4" spans="1:14" x14ac:dyDescent="0.25">
      <c r="B4" s="5">
        <v>2012</v>
      </c>
      <c r="C4" s="5">
        <v>2023</v>
      </c>
    </row>
    <row r="5" spans="1:14" x14ac:dyDescent="0.25">
      <c r="A5" t="s">
        <v>0</v>
      </c>
      <c r="B5" s="6">
        <v>380091</v>
      </c>
      <c r="C5" s="8">
        <v>406825</v>
      </c>
      <c r="D5" s="9">
        <f>(C5-B5)/B5</f>
        <v>7.0335788008661082E-2</v>
      </c>
      <c r="E5" s="6"/>
    </row>
    <row r="6" spans="1:14" x14ac:dyDescent="0.25">
      <c r="A6" t="s">
        <v>1</v>
      </c>
      <c r="B6" s="6">
        <v>316.62</v>
      </c>
      <c r="C6" s="6">
        <v>94.34</v>
      </c>
      <c r="D6" s="6"/>
      <c r="E6" s="18">
        <f>D5*C6</f>
        <v>6.6354782407370871</v>
      </c>
    </row>
    <row r="7" spans="1:14" x14ac:dyDescent="0.25">
      <c r="M7" s="1"/>
      <c r="N7" s="1"/>
    </row>
    <row r="9" spans="1:14" ht="18.75" x14ac:dyDescent="0.25">
      <c r="A9" t="s">
        <v>3</v>
      </c>
    </row>
    <row r="10" spans="1:14" ht="18.75" x14ac:dyDescent="0.25">
      <c r="A10" t="s">
        <v>28</v>
      </c>
    </row>
    <row r="13" spans="1:14" s="14" customFormat="1" x14ac:dyDescent="0.25">
      <c r="A13" s="14" t="s">
        <v>2</v>
      </c>
    </row>
    <row r="14" spans="1:14" x14ac:dyDescent="0.25">
      <c r="B14">
        <v>18.5</v>
      </c>
      <c r="C14" t="s">
        <v>29</v>
      </c>
      <c r="L14" s="22" t="s">
        <v>30</v>
      </c>
    </row>
    <row r="15" spans="1:14" x14ac:dyDescent="0.25">
      <c r="B15">
        <v>7.41</v>
      </c>
      <c r="C15" t="s">
        <v>13</v>
      </c>
      <c r="L15" s="22" t="s">
        <v>31</v>
      </c>
    </row>
    <row r="16" spans="1:14" x14ac:dyDescent="0.25">
      <c r="B16">
        <v>28.67</v>
      </c>
      <c r="C16" t="s">
        <v>14</v>
      </c>
      <c r="L16" s="22" t="s">
        <v>31</v>
      </c>
    </row>
    <row r="17" spans="1:3" x14ac:dyDescent="0.25">
      <c r="B17" s="7">
        <f>B16/SUM(B15:B16)</f>
        <v>0.79462305986696236</v>
      </c>
      <c r="C17" t="s">
        <v>15</v>
      </c>
    </row>
    <row r="18" spans="1:3" x14ac:dyDescent="0.25">
      <c r="B18" s="17">
        <f>B17*B14</f>
        <v>14.700526607538803</v>
      </c>
      <c r="C18" s="19" t="s">
        <v>7</v>
      </c>
    </row>
    <row r="21" spans="1:3" s="2" customFormat="1" x14ac:dyDescent="0.25">
      <c r="A21" s="2" t="s">
        <v>9</v>
      </c>
    </row>
    <row r="22" spans="1:3" x14ac:dyDescent="0.25">
      <c r="B22" s="16" t="s">
        <v>6</v>
      </c>
    </row>
    <row r="23" spans="1:3" x14ac:dyDescent="0.25">
      <c r="B23" s="6">
        <v>2023</v>
      </c>
    </row>
    <row r="24" spans="1:3" x14ac:dyDescent="0.25">
      <c r="A24" t="s">
        <v>18</v>
      </c>
      <c r="B24" s="10">
        <v>2.1848000000000001</v>
      </c>
      <c r="C24" s="22" t="s">
        <v>30</v>
      </c>
    </row>
    <row r="25" spans="1:3" x14ac:dyDescent="0.25">
      <c r="A25" t="s">
        <v>19</v>
      </c>
      <c r="B25" s="10">
        <v>0.86270000000000002</v>
      </c>
      <c r="C25" s="22" t="s">
        <v>30</v>
      </c>
    </row>
    <row r="26" spans="1:3" x14ac:dyDescent="0.25">
      <c r="A26" t="s">
        <v>20</v>
      </c>
      <c r="B26" s="10">
        <v>2.8503624600000004</v>
      </c>
      <c r="C26" s="22" t="s">
        <v>30</v>
      </c>
    </row>
    <row r="28" spans="1:3" x14ac:dyDescent="0.25">
      <c r="B28" t="s">
        <v>24</v>
      </c>
    </row>
    <row r="29" spans="1:3" x14ac:dyDescent="0.25">
      <c r="B29" s="11">
        <v>2023</v>
      </c>
    </row>
    <row r="30" spans="1:3" x14ac:dyDescent="0.25">
      <c r="A30" t="s">
        <v>23</v>
      </c>
      <c r="B30" s="12">
        <v>0.16</v>
      </c>
      <c r="C30" t="s">
        <v>25</v>
      </c>
    </row>
    <row r="31" spans="1:3" x14ac:dyDescent="0.25">
      <c r="A31" t="s">
        <v>22</v>
      </c>
      <c r="B31" s="12">
        <v>0.1</v>
      </c>
      <c r="C31" t="s">
        <v>25</v>
      </c>
    </row>
    <row r="32" spans="1:3" x14ac:dyDescent="0.25">
      <c r="A32" t="s">
        <v>21</v>
      </c>
      <c r="B32" s="12">
        <v>7.0000000000000007E-2</v>
      </c>
      <c r="C32" t="s">
        <v>25</v>
      </c>
    </row>
    <row r="34" spans="1:2" x14ac:dyDescent="0.25">
      <c r="B34" t="s">
        <v>26</v>
      </c>
    </row>
    <row r="35" spans="1:2" x14ac:dyDescent="0.25">
      <c r="A35" t="s">
        <v>18</v>
      </c>
      <c r="B35" s="10">
        <f>B30*B24</f>
        <v>0.34956800000000005</v>
      </c>
    </row>
    <row r="36" spans="1:2" x14ac:dyDescent="0.25">
      <c r="A36" t="s">
        <v>19</v>
      </c>
      <c r="B36" s="10">
        <f t="shared" ref="B36:B37" si="0">B31*B25</f>
        <v>8.6270000000000013E-2</v>
      </c>
    </row>
    <row r="37" spans="1:2" x14ac:dyDescent="0.25">
      <c r="A37" t="s">
        <v>20</v>
      </c>
      <c r="B37" s="10">
        <f t="shared" si="0"/>
        <v>0.19952537220000005</v>
      </c>
    </row>
    <row r="38" spans="1:2" x14ac:dyDescent="0.25">
      <c r="A38" s="19" t="s">
        <v>27</v>
      </c>
      <c r="B38" s="18">
        <f>SUM(B35:B37)</f>
        <v>0.63536337220000005</v>
      </c>
    </row>
  </sheetData>
  <mergeCells count="3">
    <mergeCell ref="B2:C2"/>
    <mergeCell ref="D2:D3"/>
    <mergeCell ref="E2:E3"/>
  </mergeCells>
  <hyperlinks>
    <hyperlink ref="L14" r:id="rId1"/>
    <hyperlink ref="L15" r:id="rId2"/>
    <hyperlink ref="L16" r:id="rId3"/>
    <hyperlink ref="C24" r:id="rId4"/>
    <hyperlink ref="C25" r:id="rId5"/>
    <hyperlink ref="C26" r:id="rId6"/>
  </hyperlinks>
  <pageMargins left="0.7" right="0.7" top="0.75" bottom="0.75" header="0.3" footer="0.3"/>
  <pageSetup orientation="portrait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zoomScale="70" zoomScaleNormal="70" workbookViewId="0"/>
  </sheetViews>
  <sheetFormatPr defaultColWidth="11" defaultRowHeight="15.75" x14ac:dyDescent="0.25"/>
  <cols>
    <col min="1" max="1" width="30.375" customWidth="1"/>
  </cols>
  <sheetData>
    <row r="1" spans="1:3" x14ac:dyDescent="0.25">
      <c r="A1" t="s">
        <v>4</v>
      </c>
      <c r="B1" t="s">
        <v>17</v>
      </c>
    </row>
    <row r="2" spans="1:3" x14ac:dyDescent="0.25">
      <c r="A2" t="s">
        <v>9</v>
      </c>
      <c r="B2" s="10">
        <f>Calculations!B38</f>
        <v>0.63536337220000005</v>
      </c>
      <c r="C2" s="12">
        <f>B2/B5</f>
        <v>2.8917788178884671E-2</v>
      </c>
    </row>
    <row r="3" spans="1:3" x14ac:dyDescent="0.25">
      <c r="A3" t="s">
        <v>5</v>
      </c>
      <c r="B3" s="10">
        <f>Calculations!B18</f>
        <v>14.700526607538803</v>
      </c>
      <c r="C3" s="13">
        <f>B3/B5</f>
        <v>0.66907652086222213</v>
      </c>
    </row>
    <row r="4" spans="1:3" x14ac:dyDescent="0.25">
      <c r="A4" t="s">
        <v>8</v>
      </c>
      <c r="B4" s="10">
        <f>Calculations!E6</f>
        <v>6.6354782407370871</v>
      </c>
      <c r="C4" s="13">
        <f>B4/B5</f>
        <v>0.30200569095889307</v>
      </c>
    </row>
    <row r="5" spans="1:3" x14ac:dyDescent="0.25">
      <c r="B5" s="11">
        <f>SUM(B2:B4)</f>
        <v>21.971368220475892</v>
      </c>
      <c r="C5" s="3"/>
    </row>
    <row r="6" spans="1:3" x14ac:dyDescent="0.25">
      <c r="C6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Calculations</vt:lpstr>
      <vt:lpstr>EGM_01 2023 Emissions 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Garcia</dc:creator>
  <cp:lastModifiedBy>Ian MacMillan</cp:lastModifiedBy>
  <dcterms:created xsi:type="dcterms:W3CDTF">2018-01-07T23:04:35Z</dcterms:created>
  <dcterms:modified xsi:type="dcterms:W3CDTF">2018-01-25T22:31:07Z</dcterms:modified>
</cp:coreProperties>
</file>